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tabRatio="879" activeTab="2"/>
  </bookViews>
  <sheets>
    <sheet name="ZESTAWIENIE-BĘ" sheetId="1" r:id="rId1"/>
    <sheet name="PR-BĘ" sheetId="2" r:id="rId2"/>
    <sheet name="PR-BS" sheetId="3" r:id="rId3"/>
  </sheets>
  <definedNames>
    <definedName name="m">#REF!</definedName>
    <definedName name="_xlnm.Print_Area" localSheetId="2">'PR-BS'!$A$1:$H$119</definedName>
    <definedName name="_xlnm.Print_Area" localSheetId="0">'ZESTAWIENIE-BĘ'!$A$1:$D$11</definedName>
    <definedName name="p">#REF!</definedName>
    <definedName name="t">#REF!</definedName>
    <definedName name="_xlnm.Print_Titles" localSheetId="1">'PR-BĘ'!$1:$4</definedName>
    <definedName name="_xlnm.Print_Titles" localSheetId="2">'PR-BS'!$1:$4</definedName>
    <definedName name="_xlnm.Print_Titles" localSheetId="0">'ZESTAWIENIE-BĘ'!$1:$4</definedName>
  </definedNames>
  <calcPr fullCalcOnLoad="1"/>
</workbook>
</file>

<file path=xl/sharedStrings.xml><?xml version="1.0" encoding="utf-8"?>
<sst xmlns="http://schemas.openxmlformats.org/spreadsheetml/2006/main" count="439" uniqueCount="247">
  <si>
    <t>ST-01</t>
  </si>
  <si>
    <t>RAZEM (netto)</t>
  </si>
  <si>
    <t>RAZEM (brutto) z należnym podatkiem VAT</t>
  </si>
  <si>
    <t>PR-BĘ</t>
  </si>
  <si>
    <t>Przedmiar Robót Nr PR-BĘ</t>
  </si>
  <si>
    <t>Fi 160 mm - dla kabli</t>
  </si>
  <si>
    <t>Kod</t>
  </si>
  <si>
    <t>6*7</t>
  </si>
  <si>
    <t>BĘ.O.0.1</t>
  </si>
  <si>
    <t>BĘ.O.0.2</t>
  </si>
  <si>
    <t>BĘ.O.0.3</t>
  </si>
  <si>
    <t>BĘ.O.0.4</t>
  </si>
  <si>
    <t>BĘ.O.0.5</t>
  </si>
  <si>
    <t>BĘ.O.0.6</t>
  </si>
  <si>
    <t>BĘ.O.0.7</t>
  </si>
  <si>
    <t>BĘ.O.0.9</t>
  </si>
  <si>
    <t>BĘ.O.0.10</t>
  </si>
  <si>
    <t>BĘ.O.0.11</t>
  </si>
  <si>
    <t>BĘ.O.0.12</t>
  </si>
  <si>
    <t xml:space="preserve">VAT w wysokości 23% </t>
  </si>
  <si>
    <t>Cena jedn. (bez VAT) PLN</t>
  </si>
  <si>
    <t>Wartość PLN (bez VAT)</t>
  </si>
  <si>
    <t>koszt urządzenia zaplecza biurowego oraz placu budowy  Wykonawcy</t>
  </si>
  <si>
    <t>koszt utrzymania zaplecza biurowego oraz placu budowy Wykonawcy</t>
  </si>
  <si>
    <t>koszt likwidacji zaplecza biurowego oraz placu budowy Wykonawcy</t>
  </si>
  <si>
    <t xml:space="preserve">ŚWIADCZENIA, OPŁATY DLA CAŁEGO KONTRAKTU </t>
  </si>
  <si>
    <t xml:space="preserve">WYMAGANIA OGÓLNE DLA CAŁEGO KONTRAKTU </t>
  </si>
  <si>
    <t>VAT  23%</t>
  </si>
  <si>
    <t>koszt wykonania Dokumentacji Wykonawcy (projekt organizacji robót, organizacji ruchu, instrukcje DTR, rysunki, itp..) oraz uzyskanie wszelkich pozwoleń, uzgodnień i opłat dla prawidłowej realizacji robót</t>
  </si>
  <si>
    <t>rozebranie / frezowanie nawierzchni z masy bitumicznej na podbudowie z odwozem i utylizacją</t>
  </si>
  <si>
    <t>oznakowanie poziome jezdni</t>
  </si>
  <si>
    <t>koszt zmiany organizacji ruchu na czas robót bez projektu organizacji ruchu.</t>
  </si>
  <si>
    <t>Lp</t>
  </si>
  <si>
    <t>Nr Specyfikacji Tecznicznej</t>
  </si>
  <si>
    <t>Dział / Temat</t>
  </si>
  <si>
    <t>Ilość</t>
  </si>
  <si>
    <t>Jedn.</t>
  </si>
  <si>
    <t>m</t>
  </si>
  <si>
    <t>kpl</t>
  </si>
  <si>
    <t>ROBOTY PRZYGOTOWAWCZE</t>
  </si>
  <si>
    <t>Fi 1200 mm</t>
  </si>
  <si>
    <t>Wymagania ogólne</t>
  </si>
  <si>
    <t>ryczałt</t>
  </si>
  <si>
    <t>szt</t>
  </si>
  <si>
    <t>m-c</t>
  </si>
  <si>
    <t>koszt zawarcia ubezpieczeń na Roboty Kontraktowe</t>
  </si>
  <si>
    <t>koszt pozyskania Zabezpieczenia wykonania i wszystkich wymaganych Gwarancji</t>
  </si>
  <si>
    <t>Koszt organizacji ruchu i zabezpieczeń</t>
  </si>
  <si>
    <t>Opracowania i prace geodezyjno-kartograficzne</t>
  </si>
  <si>
    <t>Ścinanie, karczowanie drzew z odwozem</t>
  </si>
  <si>
    <t>Rozbiórka elementów dróg z odwozem i utylizacją</t>
  </si>
  <si>
    <t>Fi 200 mm, klasy S SDR 34</t>
  </si>
  <si>
    <t>drzewa o średnicach od 10 do ponad 65 cm</t>
  </si>
  <si>
    <t>Montaż rur osłonowych dwudzielnych dla kabli</t>
  </si>
  <si>
    <t>mechaniczne cięcie nawierzchni z mas mineralno-bitumicznych</t>
  </si>
  <si>
    <t>koszt wykonania Dokumentacji Powykonawczej dla całego Kontraktu</t>
  </si>
  <si>
    <t>ST-00</t>
  </si>
  <si>
    <t>ST-03</t>
  </si>
  <si>
    <t>ZESTAWIENIE</t>
  </si>
  <si>
    <t>Nr Przedmiaru Robót</t>
  </si>
  <si>
    <t>Wymagania ogólne dla kontraktu</t>
  </si>
  <si>
    <t>RAZEM netto (bez podatku VAT)</t>
  </si>
  <si>
    <t>Koszt zajęcia pasa drogowego</t>
  </si>
  <si>
    <t>* do przeniesienia do Formularza Oferty</t>
  </si>
  <si>
    <t>ŁĄCZNIE CENA OFERTOWA*  (z należnym podatkiem VAT)</t>
  </si>
  <si>
    <t>roboty pomiarowe, tyczenie, nadzory, dokumentacja geodezyjna powykonawcza</t>
  </si>
  <si>
    <t>Fi 500 mm</t>
  </si>
  <si>
    <t>Budowa elementów dróg</t>
  </si>
  <si>
    <t>Przygotowanie zaplecza biurowego oraz placu budowy Wykonawcy</t>
  </si>
  <si>
    <t>Fi 2000 mm</t>
  </si>
  <si>
    <t>Montaż rurociągów z tworzyw sztucznych PVC-U, z robotami ziemnymi, odwodniwniem, z podsypką i obsypką oraz próbami pomontażowymi</t>
  </si>
  <si>
    <t>Wykonanie kompletnych studni kanalizacyjnych z kręgów betonowych / żelbetowych, z robotami ziemnymi, odwodniwniem, na podkładach z izolacjami i włazami</t>
  </si>
  <si>
    <t>Właczenia do sitniejącej sieci</t>
  </si>
  <si>
    <t>Demontaże</t>
  </si>
  <si>
    <t>demontaż opraw oświetleniowych</t>
  </si>
  <si>
    <t>SIEĆ OSWIETLENIOWA</t>
  </si>
  <si>
    <t>Budowa linii oświetleniowej</t>
  </si>
  <si>
    <t>min Fi 315 mm</t>
  </si>
  <si>
    <r>
      <t>m</t>
    </r>
    <r>
      <rPr>
        <vertAlign val="superscript"/>
        <sz val="10"/>
        <rFont val="Calibri"/>
        <family val="2"/>
      </rPr>
      <t>2</t>
    </r>
  </si>
  <si>
    <t>Wykonanie kompletnych studni kanalizacyjnych systemowych z tworzyw sztucznych, z robotami ziemnymi, odwodnieniem, na podłożu</t>
  </si>
  <si>
    <t>ROBOTY DROGOWE</t>
  </si>
  <si>
    <t>DOCELOWA ORGANIZACJA RUCHU</t>
  </si>
  <si>
    <t>oznakowanie pionowe jezdni, znaki i tablice</t>
  </si>
  <si>
    <r>
      <t xml:space="preserve">Wartość </t>
    </r>
    <r>
      <rPr>
        <b/>
        <sz val="9"/>
        <rFont val="Calibri"/>
        <family val="2"/>
      </rPr>
      <t>PLN</t>
    </r>
  </si>
  <si>
    <t>rozebranie / frezowanie nawierzchni chodnika z masy bitumicznej na podbudowie z odwozem i utylizacją</t>
  </si>
  <si>
    <t>rozebranie krawężników betonowych drogowych i obrzeży na ławach z betonu, z odwozem i utylizacją</t>
  </si>
  <si>
    <t>rozebranie podbudowy z kostki kamiennej z odzyskiem i odwozem, do 5 km</t>
  </si>
  <si>
    <t>rozebranie krawężników kamiennych - granitowych drogowych , odzysk 100 %</t>
  </si>
  <si>
    <t>Demontaż, rozbiórka znaków drogowych i tablic, z odwozem do 5 km</t>
  </si>
  <si>
    <t>Fi 160 mm, klasy S SDR 34</t>
  </si>
  <si>
    <t>Rozbiórka elementów istniejącej sieci gazowej z odwozem i utylizacją</t>
  </si>
  <si>
    <t>Demontaż, rozbiórka rur betonowych DN 200, z robotami ziemnymi, odwozem i utylizacją</t>
  </si>
  <si>
    <t>PRZEBUDOWA SIECI GAZOWEJ</t>
  </si>
  <si>
    <t>Montaż rurociągów z tworzyw sztucznych PE100, z robotami ziemnymi, odwodnieniem, z podsypką i obsypką, oznakowaniem oraz próbami pomontażowymi</t>
  </si>
  <si>
    <t xml:space="preserve">Fi 125x11,4 mm, SDR 11 </t>
  </si>
  <si>
    <t xml:space="preserve">Fi 63x5,8 mm, SDR 11 </t>
  </si>
  <si>
    <t xml:space="preserve">Fi 160x14,6 mm, SDR 11 </t>
  </si>
  <si>
    <t xml:space="preserve">Fi 225x20,5 mm, SDR 11 </t>
  </si>
  <si>
    <t>odwadniacz  DN 150</t>
  </si>
  <si>
    <t>Montaż armatury sieci gazowej</t>
  </si>
  <si>
    <t>Fi 200x18,2 mm, PE</t>
  </si>
  <si>
    <t>Fi 355x32,2 mm, PE</t>
  </si>
  <si>
    <t>Montaż rur ochronnych PE100 SDR11, na płozach dystansowych dla gazociągu</t>
  </si>
  <si>
    <t>Demontaż, rozbiórka rur stalowych DN 100, z robotami ziemnymi</t>
  </si>
  <si>
    <t>Demontaż, rozbiórka rur stalowych DN 150, z robotami ziemnymi</t>
  </si>
  <si>
    <t>Demontaż, rozbiórka rur stalowych DN 200, z robotami ziemnymi</t>
  </si>
  <si>
    <t>Demontaż, rozbiórka odwadniacza gazowego, z robotami ziemnymi</t>
  </si>
  <si>
    <t>budowa obrzeży betonowych 8x30 cm na ławie betonowej</t>
  </si>
  <si>
    <t>budowa krawężników betonowych wtopione 15x22 cm na ławach z betonu</t>
  </si>
  <si>
    <r>
      <t>m</t>
    </r>
    <r>
      <rPr>
        <vertAlign val="superscript"/>
        <sz val="10"/>
        <rFont val="Calibri"/>
        <family val="2"/>
      </rPr>
      <t>1</t>
    </r>
  </si>
  <si>
    <t>budowa poręczy ochronnych łańcuchowych</t>
  </si>
  <si>
    <t>MAŁA ARCHITEKTURA</t>
  </si>
  <si>
    <t>Przebudowa  ul. Modrzejowskiej  wraz  z infrastrukturą  towarzyszącą</t>
  </si>
  <si>
    <t>Przedmiar Robót Nr PR-MD</t>
  </si>
  <si>
    <t xml:space="preserve">rozebranie nawierzchni z kostki kamiennej/betonowej na odzysk (odwóz do 5 km) na podbudowie </t>
  </si>
  <si>
    <t>Zieleń drogowa</t>
  </si>
  <si>
    <t>dostawa i sadzenie drzew</t>
  </si>
  <si>
    <t>dostawa i sadzenie krzewów</t>
  </si>
  <si>
    <t>Podłączenie istniejacych rynien / pionów deszczowych</t>
  </si>
  <si>
    <t>PR-MD</t>
  </si>
  <si>
    <t>demontaż, rozbiórka wpustów drogowych betonowych DN 500, z robotami ziemnymi, z odwozem i utylizacją</t>
  </si>
  <si>
    <t>demontaż, rozbiórka studni betonowych DN 1200, z robotami ziemnymi, z odwozem i utylizacją</t>
  </si>
  <si>
    <t>wykonanie kompletnych połączeń PE/stal z istniejącą siecią gazową</t>
  </si>
  <si>
    <t>ST-02</t>
  </si>
  <si>
    <t>Fi 110 mm, klasy S SDR 33</t>
  </si>
  <si>
    <t>budowa nawierzchni z kostki betonowej, kolor gr 8 cm wraz z podbudową - zjazdy</t>
  </si>
  <si>
    <t>budowa chodników / pochylni z kostki betonowej gr 8 cm wraz z podbudową</t>
  </si>
  <si>
    <t>budowa nawierzchni z kostki betonowej, kolor gr 8 cm wraz z podbudową - miejsca postojowe</t>
  </si>
  <si>
    <t>budowa nawierzchni z betonu asfaltowego wraz z podbudową dla KR 5</t>
  </si>
  <si>
    <t>budowa nawierzchni z betonu asfaltowego wraz z podbudową dla KR 3</t>
  </si>
  <si>
    <t>Dostawa i montaż - Kosze na śmieci</t>
  </si>
  <si>
    <t xml:space="preserve">Dostawa i montaż - Donice </t>
  </si>
  <si>
    <t>wciąganie przewodów w słup YDY 3x2,5</t>
  </si>
  <si>
    <t>dostawa i montaż wysięgników pojedyńczych 1,5 m</t>
  </si>
  <si>
    <t>dostawa i montaż opraw oświetleniowych 150 W</t>
  </si>
  <si>
    <t>dostawa i montaż opraw oświetleniowych 35 W</t>
  </si>
  <si>
    <r>
      <t>układanie kabla w rurze ochronnej 110, z robotami ziemnymi, oznakowaniem oraz próbami pomontażowymi, kabel YAKY 4x35 mm</t>
    </r>
    <r>
      <rPr>
        <vertAlign val="superscript"/>
        <sz val="10"/>
        <rFont val="Calibri"/>
        <family val="2"/>
      </rPr>
      <t>3</t>
    </r>
  </si>
  <si>
    <t>Dostawa i montaż mufy kablowej na połączeniu z istn. siecią</t>
  </si>
  <si>
    <t>budowa złacza kablowego ZK-1 na fundamencie, zgodnie z PT</t>
  </si>
  <si>
    <t>demontaż słupów żelbetowych typu OŻ-7 z wysięgnikami</t>
  </si>
  <si>
    <t>demontaż słupów stalowych oświetleniowych z wysięgnikami</t>
  </si>
  <si>
    <t>demontaż lini kablowej oświetleniowej nN</t>
  </si>
  <si>
    <t>Przebudowa miejskiej sieci monitoringu</t>
  </si>
  <si>
    <t>demontaz kamery wraz z systemem do komunikacji radiowej, i głośników ( do ponownego montażu)</t>
  </si>
  <si>
    <t>montaż kamery wraz z systemem do komunikacji radiowej, i głośników</t>
  </si>
  <si>
    <t>dostawa i montaż uziomów FeZn 25x4</t>
  </si>
  <si>
    <t>demontaż kabla YAKY 4x25, do przełożenia</t>
  </si>
  <si>
    <t>Włączenia siodłowe do istniejącego kanału ogólnospławnego, kanał betonowy, jajowy</t>
  </si>
  <si>
    <t>budowa krawężników betonowych 20x30 cm na ławach z betonu</t>
  </si>
  <si>
    <t>budowa ścieków z kostki betonowej gr. 8 cm przykrawężnikowych na ławach z betonu</t>
  </si>
  <si>
    <t>rozebranie podbudowy z kruszywa gr. do 30 cm, z odwozem i utylizacją</t>
  </si>
  <si>
    <t>Zabudowa odwodnień liniowych typu ACO-DRAIN</t>
  </si>
  <si>
    <t>budowa nawierzchni z kostki betonowej gr. 8 cm integracyjnej (szorstkiej), wraz z podbudową, przy przejsciach dla pieszych</t>
  </si>
  <si>
    <t>Fi 250x22,7 mm, PE</t>
  </si>
  <si>
    <t>opłata za nadzory specjalistyczne - branżowe (archeologia, energetyka, telekomunikacja, gazownia, wodociągi, inne)</t>
  </si>
  <si>
    <t>opłaty za zajęcia pasa drogowego na czas robót, dr. wojewódzka - Al.. Kołłątaja</t>
  </si>
  <si>
    <t>Wykonanie kompletnych wpustów ulicznych ściekowych, z osadnikiem i syfonem, z robotami ziemnymi, odwodnieniem, na podłożu i izolacjami</t>
  </si>
  <si>
    <t>modernizacja szfy oświetleniowej, zgodnie z PT</t>
  </si>
  <si>
    <t>dostawa i montaz osłon rurowych PVC DVK DN 160</t>
  </si>
  <si>
    <t>Przewierty w osłonie rurowej PVC SRS DN 160 (20kpl)</t>
  </si>
  <si>
    <t>Wykonanie czyszczenia oraz inspekcji TV istniejącego kanału ogólnospławnego jajowego DN 1200/800, zamulenie ok. 50 %</t>
  </si>
  <si>
    <t>Przebudowa ul. Modrzejowskiej 
Koszty ogólne</t>
  </si>
  <si>
    <t>Przebudowa ul. Modrzejowskiej  
Roboty budowlano - montażowe</t>
  </si>
  <si>
    <t>ST-04</t>
  </si>
  <si>
    <t>ODWODNIENIE</t>
  </si>
  <si>
    <t>MD.0.0.14</t>
  </si>
  <si>
    <t>MD.0.0.15</t>
  </si>
  <si>
    <t>MD.0.0.16</t>
  </si>
  <si>
    <t>MD.0.0.17</t>
  </si>
  <si>
    <t>MD.0.0.18</t>
  </si>
  <si>
    <t>MD.0.0.19</t>
  </si>
  <si>
    <t>MD.0.0.20</t>
  </si>
  <si>
    <t>MD.0.0.21</t>
  </si>
  <si>
    <t>MD.0.0.22</t>
  </si>
  <si>
    <t>MD.0.0.23</t>
  </si>
  <si>
    <t>MD.0.0.24</t>
  </si>
  <si>
    <t>MD.P.0.1</t>
  </si>
  <si>
    <t>MD.P.0.2</t>
  </si>
  <si>
    <t>MD.P.0.3</t>
  </si>
  <si>
    <t>MD.P.0.4</t>
  </si>
  <si>
    <t>MD.P.0.5</t>
  </si>
  <si>
    <t>MD.P.0.6</t>
  </si>
  <si>
    <t>MD.P.0.7</t>
  </si>
  <si>
    <t>MD.P.0.8</t>
  </si>
  <si>
    <t>MD.P.0.9</t>
  </si>
  <si>
    <t>MD.P.0.10</t>
  </si>
  <si>
    <t>MD.P.0.11</t>
  </si>
  <si>
    <t>MD.P.0.12</t>
  </si>
  <si>
    <t>MD.P.0.13</t>
  </si>
  <si>
    <t>MD.G.0.25</t>
  </si>
  <si>
    <t>MD.G.0.26</t>
  </si>
  <si>
    <t>MD.G.0.27</t>
  </si>
  <si>
    <t>MD.G.0.28</t>
  </si>
  <si>
    <t>MD.G.0.29</t>
  </si>
  <si>
    <t>MD.G.0.30</t>
  </si>
  <si>
    <t>MD.G.0.31</t>
  </si>
  <si>
    <t>MD.G.0.32</t>
  </si>
  <si>
    <t>MD.G.0.33</t>
  </si>
  <si>
    <t>MD.G.0.34</t>
  </si>
  <si>
    <t>MD.G.0.35</t>
  </si>
  <si>
    <t>MD.G.0.36</t>
  </si>
  <si>
    <t>MD.G.0.37</t>
  </si>
  <si>
    <t>MD.G.0.38</t>
  </si>
  <si>
    <t>MD.D.0.39</t>
  </si>
  <si>
    <t>MD.D.0.40</t>
  </si>
  <si>
    <t>MD.D.0.41</t>
  </si>
  <si>
    <t>MD.D.0.42</t>
  </si>
  <si>
    <t>MD.D.0.43</t>
  </si>
  <si>
    <t>MD.D.0.44</t>
  </si>
  <si>
    <t>MD.D.0.45</t>
  </si>
  <si>
    <t>MD.D.0.46</t>
  </si>
  <si>
    <t>MD.D.0.47</t>
  </si>
  <si>
    <t>MD.D.0.48</t>
  </si>
  <si>
    <t>MD.D.0.49</t>
  </si>
  <si>
    <t>MD.D.0.50</t>
  </si>
  <si>
    <t>MD.D.0.51</t>
  </si>
  <si>
    <t>MD.D.0.52</t>
  </si>
  <si>
    <t>MD.D.0.53</t>
  </si>
  <si>
    <t>MD.D.0.54</t>
  </si>
  <si>
    <t>MD.D.0.55</t>
  </si>
  <si>
    <t>MD.D.0.56</t>
  </si>
  <si>
    <t>MD.D.0.57</t>
  </si>
  <si>
    <t>MD.S.0.58</t>
  </si>
  <si>
    <t>MD.S.0.59</t>
  </si>
  <si>
    <t>MD.S.0.60</t>
  </si>
  <si>
    <t>MD.S.0.61</t>
  </si>
  <si>
    <t>MD.S.0.62</t>
  </si>
  <si>
    <t>MD.S.0.63</t>
  </si>
  <si>
    <t>MD.S.0.64</t>
  </si>
  <si>
    <t>MD.S.0.65</t>
  </si>
  <si>
    <t>MD.S.0.66</t>
  </si>
  <si>
    <t>MD.S.0.67</t>
  </si>
  <si>
    <t>MD.S.0.68</t>
  </si>
  <si>
    <t>MD.S.0.69</t>
  </si>
  <si>
    <t>MD.S.0.70</t>
  </si>
  <si>
    <t>MD.S.0.71</t>
  </si>
  <si>
    <t>MD.S.0.72</t>
  </si>
  <si>
    <t>MD.S.0.73</t>
  </si>
  <si>
    <t>MD.S.0.74</t>
  </si>
  <si>
    <t>MD.S.0.75</t>
  </si>
  <si>
    <t>MD.S.0.76</t>
  </si>
  <si>
    <t>MD.S.0.77</t>
  </si>
  <si>
    <t>MD.S.0.78</t>
  </si>
  <si>
    <t>Dostawa i montaż słupów oświetleniowych stalowych okrągłych 9 m, ocynkowanych pomalowanych na kolor, dla zabudowania opraw ośw. pojedyńczych, z fundamentem prefabrykowanym z r. ziemnymi</t>
  </si>
  <si>
    <t>Dostawa i montaż słupów oświetleniowych stalowych okrągłych 4 m, ocynkowanych pomalowanych na kolor, dla zabudowania opraw ośw. pojedyńczych, z fundamentem prefabrykowanym z r. ziemnymi</t>
  </si>
  <si>
    <t>dowóz, rozścielenie z obsianiem humusu gr. 20 cm</t>
  </si>
  <si>
    <t>zabezpieczenie ist. naświetli , przebudowa, obmurowanie, krata z tworzywa z zabezpieczeniem przed otwarciem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</si>
</sst>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  <numFmt numFmtId="173" formatCode="0.0%"/>
    <numFmt numFmtId="174" formatCode="0.000%"/>
    <numFmt numFmtId="175" formatCode="#,##0.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vertAlign val="superscript"/>
      <sz val="10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10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9" fillId="0" borderId="3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2" fontId="5" fillId="0" borderId="2" xfId="0" applyNumberFormat="1" applyFont="1" applyBorder="1" applyAlignment="1" quotePrefix="1">
      <alignment horizontal="center" vertical="center"/>
    </xf>
    <xf numFmtId="4" fontId="5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6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 quotePrefix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 quotePrefix="1">
      <alignment horizontal="right" vertical="center"/>
    </xf>
    <xf numFmtId="4" fontId="5" fillId="0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" fontId="7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 quotePrefix="1">
      <alignment horizontal="right" vertical="center"/>
    </xf>
    <xf numFmtId="4" fontId="9" fillId="0" borderId="8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 quotePrefix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" fontId="5" fillId="0" borderId="2" xfId="0" applyNumberFormat="1" applyFont="1" applyBorder="1" applyAlignment="1" quotePrefix="1">
      <alignment horizontal="center" vertical="center"/>
    </xf>
    <xf numFmtId="4" fontId="15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5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/>
    </xf>
    <xf numFmtId="4" fontId="5" fillId="0" borderId="2" xfId="0" applyNumberFormat="1" applyFont="1" applyFill="1" applyBorder="1" applyAlignment="1" quotePrefix="1">
      <alignment horizontal="right" vertical="center"/>
    </xf>
    <xf numFmtId="0" fontId="9" fillId="0" borderId="12" xfId="0" applyFont="1" applyBorder="1" applyAlignment="1">
      <alignment horizontal="righ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SheetLayoutView="100" workbookViewId="0" topLeftCell="A1">
      <selection activeCell="A1" sqref="A1:D11"/>
    </sheetView>
  </sheetViews>
  <sheetFormatPr defaultColWidth="9.140625" defaultRowHeight="12.75"/>
  <cols>
    <col min="1" max="1" width="3.57421875" style="1" customWidth="1"/>
    <col min="2" max="2" width="10.8515625" style="1" bestFit="1" customWidth="1"/>
    <col min="3" max="3" width="58.421875" style="6" customWidth="1"/>
    <col min="4" max="4" width="15.8515625" style="1" customWidth="1"/>
    <col min="5" max="5" width="11.421875" style="1" bestFit="1" customWidth="1"/>
    <col min="6" max="16384" width="9.140625" style="1" customWidth="1"/>
  </cols>
  <sheetData>
    <row r="1" spans="1:8" ht="73.5" customHeight="1" thickBot="1">
      <c r="A1" s="96" t="s">
        <v>112</v>
      </c>
      <c r="B1" s="96"/>
      <c r="C1" s="96"/>
      <c r="D1" s="96"/>
      <c r="E1" s="89"/>
      <c r="F1" s="89"/>
      <c r="G1" s="89"/>
      <c r="H1" s="89"/>
    </row>
    <row r="2" spans="1:4" ht="21.75" customHeight="1">
      <c r="A2" s="93" t="s">
        <v>58</v>
      </c>
      <c r="B2" s="94"/>
      <c r="C2" s="94"/>
      <c r="D2" s="95"/>
    </row>
    <row r="3" spans="1:4" s="77" customFormat="1" ht="27.75" customHeight="1">
      <c r="A3" s="74" t="s">
        <v>32</v>
      </c>
      <c r="B3" s="75" t="s">
        <v>59</v>
      </c>
      <c r="C3" s="75" t="s">
        <v>34</v>
      </c>
      <c r="D3" s="76" t="s">
        <v>83</v>
      </c>
    </row>
    <row r="4" spans="1:4" s="64" customFormat="1" ht="9">
      <c r="A4" s="72">
        <v>1</v>
      </c>
      <c r="B4" s="67">
        <v>2</v>
      </c>
      <c r="C4" s="68">
        <v>3</v>
      </c>
      <c r="D4" s="73">
        <v>4</v>
      </c>
    </row>
    <row r="5" spans="1:5" s="2" customFormat="1" ht="43.5" customHeight="1">
      <c r="A5" s="3">
        <v>1</v>
      </c>
      <c r="B5" s="4" t="s">
        <v>3</v>
      </c>
      <c r="C5" s="78" t="s">
        <v>161</v>
      </c>
      <c r="D5" s="5">
        <f>'PR-BĘ'!H24</f>
        <v>0</v>
      </c>
      <c r="E5" s="80"/>
    </row>
    <row r="6" spans="1:5" s="2" customFormat="1" ht="43.5" customHeight="1" thickBot="1">
      <c r="A6" s="54">
        <f>A5+1</f>
        <v>2</v>
      </c>
      <c r="B6" s="55" t="s">
        <v>119</v>
      </c>
      <c r="C6" s="79" t="s">
        <v>162</v>
      </c>
      <c r="D6" s="56">
        <f>'PR-BS'!H117</f>
        <v>0</v>
      </c>
      <c r="E6" s="80"/>
    </row>
    <row r="7" spans="1:5" ht="37.5" customHeight="1" thickBot="1" thickTop="1">
      <c r="A7" s="92" t="s">
        <v>61</v>
      </c>
      <c r="B7" s="97"/>
      <c r="C7" s="97"/>
      <c r="D7" s="57">
        <f>SUM(D5:D6)</f>
        <v>0</v>
      </c>
      <c r="E7" s="7"/>
    </row>
    <row r="8" spans="1:5" ht="21" customHeight="1" thickBot="1" thickTop="1">
      <c r="A8" s="92" t="s">
        <v>19</v>
      </c>
      <c r="B8" s="92"/>
      <c r="C8" s="92"/>
      <c r="D8" s="57">
        <f>D7*23%</f>
        <v>0</v>
      </c>
      <c r="E8" s="7"/>
    </row>
    <row r="9" spans="1:6" ht="37.5" customHeight="1" thickBot="1" thickTop="1">
      <c r="A9" s="92" t="s">
        <v>64</v>
      </c>
      <c r="B9" s="92"/>
      <c r="C9" s="92"/>
      <c r="D9" s="57">
        <f>D7+D8</f>
        <v>0</v>
      </c>
      <c r="E9" s="7"/>
      <c r="F9" s="7"/>
    </row>
    <row r="10" ht="13.5" thickTop="1">
      <c r="D10" s="7"/>
    </row>
    <row r="11" spans="3:4" ht="12.75">
      <c r="C11" s="8" t="s">
        <v>63</v>
      </c>
      <c r="D11" s="7"/>
    </row>
    <row r="12" ht="12.75">
      <c r="D12" s="7"/>
    </row>
    <row r="13" ht="12.75">
      <c r="D13" s="7"/>
    </row>
    <row r="14" ht="12.75">
      <c r="D14" s="7"/>
    </row>
    <row r="15" ht="12.75">
      <c r="D15" s="7"/>
    </row>
    <row r="16" ht="12.75">
      <c r="D16" s="7"/>
    </row>
    <row r="17" ht="12.75">
      <c r="D17" s="7"/>
    </row>
    <row r="18" ht="12.75">
      <c r="D18" s="7"/>
    </row>
    <row r="19" ht="12.75">
      <c r="D19" s="7"/>
    </row>
    <row r="20" ht="12.75">
      <c r="D20" s="7"/>
    </row>
    <row r="21" ht="12.75"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</sheetData>
  <mergeCells count="5">
    <mergeCell ref="A9:C9"/>
    <mergeCell ref="A2:D2"/>
    <mergeCell ref="A1:D1"/>
    <mergeCell ref="A7:C7"/>
    <mergeCell ref="A8:C8"/>
  </mergeCells>
  <printOptions horizontalCentered="1"/>
  <pageMargins left="0.7874015748031497" right="0.3937007874015748" top="0.5905511811023623" bottom="0.7480314960629921" header="0.31496062992125984" footer="0.2755905511811024"/>
  <pageSetup horizontalDpi="600" verticalDpi="600" orientation="portrait" paperSize="9" r:id="rId1"/>
  <headerFooter alignWithMargins="0">
    <oddHeader>&amp;LPrzedmiar  robót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="85" zoomScaleSheetLayoutView="85" workbookViewId="0" topLeftCell="A1">
      <selection activeCell="A1" sqref="A1:H26"/>
    </sheetView>
  </sheetViews>
  <sheetFormatPr defaultColWidth="9.140625" defaultRowHeight="12.75"/>
  <cols>
    <col min="1" max="1" width="4.57421875" style="1" customWidth="1"/>
    <col min="2" max="2" width="9.7109375" style="1" bestFit="1" customWidth="1"/>
    <col min="3" max="3" width="9.28125" style="1" customWidth="1"/>
    <col min="4" max="4" width="37.421875" style="30" customWidth="1"/>
    <col min="5" max="5" width="6.7109375" style="1" customWidth="1"/>
    <col min="6" max="6" width="6.140625" style="1" customWidth="1"/>
    <col min="7" max="7" width="10.57421875" style="1" bestFit="1" customWidth="1"/>
    <col min="8" max="8" width="11.7109375" style="1" customWidth="1"/>
    <col min="9" max="16384" width="9.140625" style="1" customWidth="1"/>
  </cols>
  <sheetData>
    <row r="1" spans="1:8" ht="61.5" customHeight="1">
      <c r="A1" s="100" t="s">
        <v>112</v>
      </c>
      <c r="B1" s="100"/>
      <c r="C1" s="100"/>
      <c r="D1" s="100"/>
      <c r="E1" s="100"/>
      <c r="F1" s="100"/>
      <c r="G1" s="100"/>
      <c r="H1" s="100"/>
    </row>
    <row r="2" spans="1:8" ht="18.75">
      <c r="A2" s="110" t="s">
        <v>4</v>
      </c>
      <c r="B2" s="110"/>
      <c r="C2" s="110"/>
      <c r="D2" s="110"/>
      <c r="E2" s="110"/>
      <c r="F2" s="110"/>
      <c r="G2" s="110"/>
      <c r="H2" s="110"/>
    </row>
    <row r="3" spans="1:8" s="2" customFormat="1" ht="33.75">
      <c r="A3" s="66" t="s">
        <v>32</v>
      </c>
      <c r="B3" s="66" t="s">
        <v>6</v>
      </c>
      <c r="C3" s="66" t="s">
        <v>33</v>
      </c>
      <c r="D3" s="66" t="s">
        <v>34</v>
      </c>
      <c r="E3" s="66" t="s">
        <v>36</v>
      </c>
      <c r="F3" s="66" t="s">
        <v>35</v>
      </c>
      <c r="G3" s="66" t="s">
        <v>20</v>
      </c>
      <c r="H3" s="66" t="s">
        <v>21</v>
      </c>
    </row>
    <row r="4" spans="1:8" s="64" customFormat="1" ht="9">
      <c r="A4" s="67">
        <v>1</v>
      </c>
      <c r="B4" s="67">
        <v>2</v>
      </c>
      <c r="C4" s="67">
        <v>3</v>
      </c>
      <c r="D4" s="68">
        <v>4</v>
      </c>
      <c r="E4" s="67">
        <v>5</v>
      </c>
      <c r="F4" s="67">
        <v>6</v>
      </c>
      <c r="G4" s="67">
        <v>7</v>
      </c>
      <c r="H4" s="67" t="s">
        <v>7</v>
      </c>
    </row>
    <row r="5" spans="1:8" ht="12.75">
      <c r="A5" s="103" t="s">
        <v>26</v>
      </c>
      <c r="B5" s="104"/>
      <c r="C5" s="105"/>
      <c r="D5" s="105"/>
      <c r="E5" s="105"/>
      <c r="F5" s="105"/>
      <c r="G5" s="105"/>
      <c r="H5" s="106"/>
    </row>
    <row r="6" spans="1:8" s="2" customFormat="1" ht="15">
      <c r="A6" s="9"/>
      <c r="B6" s="9"/>
      <c r="C6" s="10"/>
      <c r="D6" s="11" t="s">
        <v>60</v>
      </c>
      <c r="E6" s="107"/>
      <c r="F6" s="108"/>
      <c r="G6" s="108"/>
      <c r="H6" s="109"/>
    </row>
    <row r="7" spans="1:8" ht="25.5">
      <c r="A7" s="12">
        <v>1</v>
      </c>
      <c r="B7" s="12" t="s">
        <v>8</v>
      </c>
      <c r="C7" s="13" t="s">
        <v>56</v>
      </c>
      <c r="D7" s="14" t="s">
        <v>45</v>
      </c>
      <c r="E7" s="101" t="s">
        <v>42</v>
      </c>
      <c r="F7" s="102"/>
      <c r="G7" s="35"/>
      <c r="H7" s="17"/>
    </row>
    <row r="8" spans="1:8" ht="25.5">
      <c r="A8" s="12">
        <v>2</v>
      </c>
      <c r="B8" s="12" t="s">
        <v>9</v>
      </c>
      <c r="C8" s="13" t="s">
        <v>56</v>
      </c>
      <c r="D8" s="14" t="s">
        <v>46</v>
      </c>
      <c r="E8" s="101" t="s">
        <v>42</v>
      </c>
      <c r="F8" s="102"/>
      <c r="G8" s="35"/>
      <c r="H8" s="17"/>
    </row>
    <row r="9" spans="1:8" s="2" customFormat="1" ht="25.5">
      <c r="A9" s="4"/>
      <c r="B9" s="4"/>
      <c r="C9" s="10"/>
      <c r="D9" s="18" t="s">
        <v>68</v>
      </c>
      <c r="E9" s="111"/>
      <c r="F9" s="112"/>
      <c r="G9" s="112"/>
      <c r="H9" s="113"/>
    </row>
    <row r="10" spans="1:8" ht="25.5">
      <c r="A10" s="12">
        <v>3</v>
      </c>
      <c r="B10" s="12" t="s">
        <v>10</v>
      </c>
      <c r="C10" s="13" t="s">
        <v>56</v>
      </c>
      <c r="D10" s="19" t="s">
        <v>22</v>
      </c>
      <c r="E10" s="101" t="s">
        <v>42</v>
      </c>
      <c r="F10" s="102"/>
      <c r="G10" s="35"/>
      <c r="H10" s="17"/>
    </row>
    <row r="11" spans="1:8" ht="25.5">
      <c r="A11" s="12">
        <v>4</v>
      </c>
      <c r="B11" s="12" t="s">
        <v>11</v>
      </c>
      <c r="C11" s="13" t="s">
        <v>56</v>
      </c>
      <c r="D11" s="19" t="s">
        <v>23</v>
      </c>
      <c r="E11" s="12" t="s">
        <v>44</v>
      </c>
      <c r="F11" s="12">
        <v>18</v>
      </c>
      <c r="G11" s="35"/>
      <c r="H11" s="17"/>
    </row>
    <row r="12" spans="1:8" ht="25.5">
      <c r="A12" s="12">
        <v>5</v>
      </c>
      <c r="B12" s="12" t="s">
        <v>12</v>
      </c>
      <c r="C12" s="13" t="s">
        <v>56</v>
      </c>
      <c r="D12" s="19" t="s">
        <v>24</v>
      </c>
      <c r="E12" s="101" t="s">
        <v>42</v>
      </c>
      <c r="F12" s="102"/>
      <c r="G12" s="35"/>
      <c r="H12" s="17"/>
    </row>
    <row r="13" spans="1:8" ht="12.75">
      <c r="A13" s="103" t="s">
        <v>25</v>
      </c>
      <c r="B13" s="104"/>
      <c r="C13" s="105"/>
      <c r="D13" s="105"/>
      <c r="E13" s="105"/>
      <c r="F13" s="105"/>
      <c r="G13" s="105"/>
      <c r="H13" s="106"/>
    </row>
    <row r="14" spans="1:8" ht="15">
      <c r="A14" s="12"/>
      <c r="B14" s="12"/>
      <c r="C14" s="13"/>
      <c r="D14" s="11" t="s">
        <v>41</v>
      </c>
      <c r="E14" s="15"/>
      <c r="F14" s="20"/>
      <c r="G14" s="16"/>
      <c r="H14" s="21"/>
    </row>
    <row r="15" spans="1:8" ht="69" customHeight="1">
      <c r="A15" s="12">
        <v>6</v>
      </c>
      <c r="B15" s="12" t="s">
        <v>13</v>
      </c>
      <c r="C15" s="13" t="s">
        <v>56</v>
      </c>
      <c r="D15" s="14" t="s">
        <v>28</v>
      </c>
      <c r="E15" s="101" t="s">
        <v>42</v>
      </c>
      <c r="F15" s="102"/>
      <c r="G15" s="35"/>
      <c r="H15" s="21"/>
    </row>
    <row r="16" spans="1:8" ht="25.5">
      <c r="A16" s="12">
        <v>7</v>
      </c>
      <c r="B16" s="12" t="s">
        <v>14</v>
      </c>
      <c r="C16" s="13" t="s">
        <v>56</v>
      </c>
      <c r="D16" s="14" t="s">
        <v>55</v>
      </c>
      <c r="E16" s="101" t="s">
        <v>42</v>
      </c>
      <c r="F16" s="102"/>
      <c r="G16" s="35"/>
      <c r="H16" s="21"/>
    </row>
    <row r="17" spans="1:8" ht="38.25">
      <c r="A17" s="12">
        <v>8</v>
      </c>
      <c r="B17" s="12" t="s">
        <v>15</v>
      </c>
      <c r="C17" s="13" t="s">
        <v>56</v>
      </c>
      <c r="D17" s="14" t="s">
        <v>154</v>
      </c>
      <c r="E17" s="12" t="s">
        <v>44</v>
      </c>
      <c r="F17" s="136">
        <v>18</v>
      </c>
      <c r="G17" s="35"/>
      <c r="H17" s="21"/>
    </row>
    <row r="18" spans="1:8" s="22" customFormat="1" ht="25.5">
      <c r="A18" s="4"/>
      <c r="B18" s="4"/>
      <c r="C18" s="10"/>
      <c r="D18" s="18" t="s">
        <v>48</v>
      </c>
      <c r="E18" s="111"/>
      <c r="F18" s="112"/>
      <c r="G18" s="112"/>
      <c r="H18" s="113"/>
    </row>
    <row r="19" spans="1:8" ht="25.5">
      <c r="A19" s="12">
        <v>9</v>
      </c>
      <c r="B19" s="12" t="s">
        <v>16</v>
      </c>
      <c r="C19" s="13" t="s">
        <v>56</v>
      </c>
      <c r="D19" s="19" t="s">
        <v>65</v>
      </c>
      <c r="E19" s="12" t="s">
        <v>44</v>
      </c>
      <c r="F19" s="136">
        <v>18</v>
      </c>
      <c r="G19" s="35"/>
      <c r="H19" s="21"/>
    </row>
    <row r="20" spans="1:8" ht="15">
      <c r="A20" s="4"/>
      <c r="B20" s="4"/>
      <c r="C20" s="10"/>
      <c r="D20" s="23" t="s">
        <v>47</v>
      </c>
      <c r="E20" s="115"/>
      <c r="F20" s="116"/>
      <c r="G20" s="116"/>
      <c r="H20" s="117"/>
    </row>
    <row r="21" spans="1:8" ht="33" customHeight="1">
      <c r="A21" s="12">
        <v>10</v>
      </c>
      <c r="B21" s="12" t="s">
        <v>17</v>
      </c>
      <c r="C21" s="13" t="s">
        <v>56</v>
      </c>
      <c r="D21" s="24" t="s">
        <v>31</v>
      </c>
      <c r="E21" s="12" t="s">
        <v>44</v>
      </c>
      <c r="F21" s="136">
        <v>18</v>
      </c>
      <c r="G21" s="83"/>
      <c r="H21" s="21"/>
    </row>
    <row r="22" spans="1:8" ht="15">
      <c r="A22" s="9"/>
      <c r="B22" s="9"/>
      <c r="C22" s="10"/>
      <c r="D22" s="25" t="s">
        <v>62</v>
      </c>
      <c r="E22" s="118"/>
      <c r="F22" s="119"/>
      <c r="G22" s="119"/>
      <c r="H22" s="120"/>
    </row>
    <row r="23" spans="1:8" ht="26.25" thickBot="1">
      <c r="A23" s="12">
        <v>11</v>
      </c>
      <c r="B23" s="12" t="s">
        <v>18</v>
      </c>
      <c r="C23" s="13" t="s">
        <v>56</v>
      </c>
      <c r="D23" s="26" t="s">
        <v>155</v>
      </c>
      <c r="E23" s="101" t="s">
        <v>42</v>
      </c>
      <c r="F23" s="102"/>
      <c r="G23" s="83"/>
      <c r="H23" s="27"/>
    </row>
    <row r="24" spans="1:8" s="22" customFormat="1" ht="15.75" thickBot="1">
      <c r="A24" s="98" t="s">
        <v>1</v>
      </c>
      <c r="B24" s="99"/>
      <c r="C24" s="99"/>
      <c r="D24" s="99"/>
      <c r="E24" s="99"/>
      <c r="F24" s="99"/>
      <c r="G24" s="99"/>
      <c r="H24" s="70"/>
    </row>
    <row r="25" spans="1:8" s="22" customFormat="1" ht="15.75" thickBot="1">
      <c r="A25" s="114" t="s">
        <v>27</v>
      </c>
      <c r="B25" s="114"/>
      <c r="C25" s="114"/>
      <c r="D25" s="114"/>
      <c r="E25" s="114"/>
      <c r="F25" s="114"/>
      <c r="G25" s="114"/>
      <c r="H25" s="71"/>
    </row>
    <row r="26" spans="1:8" s="22" customFormat="1" ht="15.75" thickBot="1">
      <c r="A26" s="98" t="s">
        <v>2</v>
      </c>
      <c r="B26" s="99"/>
      <c r="C26" s="99"/>
      <c r="D26" s="99"/>
      <c r="E26" s="99"/>
      <c r="F26" s="99"/>
      <c r="G26" s="99"/>
      <c r="H26" s="70"/>
    </row>
    <row r="27" ht="12.75">
      <c r="H27" s="7"/>
    </row>
    <row r="28" ht="12.75">
      <c r="H28" s="7"/>
    </row>
    <row r="29" ht="12.75">
      <c r="H29" s="7"/>
    </row>
    <row r="30" ht="12.75">
      <c r="H30" s="7"/>
    </row>
    <row r="31" ht="12.75">
      <c r="H31" s="7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</sheetData>
  <mergeCells count="19">
    <mergeCell ref="E9:H9"/>
    <mergeCell ref="E16:F16"/>
    <mergeCell ref="A25:G25"/>
    <mergeCell ref="E18:H18"/>
    <mergeCell ref="E20:H20"/>
    <mergeCell ref="E22:H22"/>
    <mergeCell ref="A24:G24"/>
    <mergeCell ref="E23:F23"/>
    <mergeCell ref="E15:F15"/>
    <mergeCell ref="A26:G26"/>
    <mergeCell ref="A1:H1"/>
    <mergeCell ref="E7:F7"/>
    <mergeCell ref="E8:F8"/>
    <mergeCell ref="A13:H13"/>
    <mergeCell ref="A5:H5"/>
    <mergeCell ref="E12:F12"/>
    <mergeCell ref="E10:F10"/>
    <mergeCell ref="E6:H6"/>
    <mergeCell ref="A2:H2"/>
  </mergeCells>
  <printOptions horizontalCentered="1"/>
  <pageMargins left="0.5118110236220472" right="0.2755905511811024" top="0.53" bottom="0.6692913385826772" header="0.31496062992125984" footer="0.31496062992125984"/>
  <pageSetup horizontalDpi="600" verticalDpi="600" orientation="portrait" paperSize="9" r:id="rId1"/>
  <headerFooter alignWithMargins="0">
    <oddHeader xml:space="preserve">&amp;LPrzedmiar robót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BreakPreview" zoomScale="85" zoomScaleSheetLayoutView="85" workbookViewId="0" topLeftCell="A88">
      <selection activeCell="F101" sqref="F101"/>
    </sheetView>
  </sheetViews>
  <sheetFormatPr defaultColWidth="9.140625" defaultRowHeight="12.75"/>
  <cols>
    <col min="1" max="1" width="4.28125" style="1" customWidth="1"/>
    <col min="2" max="2" width="8.28125" style="53" customWidth="1"/>
    <col min="3" max="3" width="9.28125" style="1" customWidth="1"/>
    <col min="4" max="4" width="41.00390625" style="30" customWidth="1"/>
    <col min="5" max="5" width="5.57421875" style="1" customWidth="1"/>
    <col min="6" max="6" width="9.421875" style="7" bestFit="1" customWidth="1"/>
    <col min="7" max="7" width="9.140625" style="1" customWidth="1"/>
    <col min="8" max="8" width="11.421875" style="1" customWidth="1"/>
    <col min="9" max="9" width="11.421875" style="1" bestFit="1" customWidth="1"/>
    <col min="10" max="10" width="10.00390625" style="7" bestFit="1" customWidth="1"/>
    <col min="11" max="16384" width="9.140625" style="1" customWidth="1"/>
  </cols>
  <sheetData>
    <row r="1" spans="1:8" ht="50.25" customHeight="1">
      <c r="A1" s="100" t="s">
        <v>112</v>
      </c>
      <c r="B1" s="100"/>
      <c r="C1" s="100"/>
      <c r="D1" s="100"/>
      <c r="E1" s="100"/>
      <c r="F1" s="100"/>
      <c r="G1" s="100"/>
      <c r="H1" s="100"/>
    </row>
    <row r="2" spans="1:8" ht="18.75">
      <c r="A2" s="110" t="s">
        <v>113</v>
      </c>
      <c r="B2" s="110"/>
      <c r="C2" s="110"/>
      <c r="D2" s="110"/>
      <c r="E2" s="110"/>
      <c r="F2" s="110"/>
      <c r="G2" s="110"/>
      <c r="H2" s="110"/>
    </row>
    <row r="3" spans="1:10" s="2" customFormat="1" ht="38.25" customHeight="1">
      <c r="A3" s="66" t="s">
        <v>32</v>
      </c>
      <c r="B3" s="66" t="s">
        <v>6</v>
      </c>
      <c r="C3" s="66" t="s">
        <v>33</v>
      </c>
      <c r="D3" s="66" t="s">
        <v>34</v>
      </c>
      <c r="E3" s="66" t="s">
        <v>36</v>
      </c>
      <c r="F3" s="66" t="s">
        <v>35</v>
      </c>
      <c r="G3" s="66" t="s">
        <v>20</v>
      </c>
      <c r="H3" s="66" t="s">
        <v>21</v>
      </c>
      <c r="J3" s="59"/>
    </row>
    <row r="4" spans="1:10" s="64" customFormat="1" ht="9">
      <c r="A4" s="67">
        <v>1</v>
      </c>
      <c r="B4" s="67">
        <v>2</v>
      </c>
      <c r="C4" s="67">
        <v>3</v>
      </c>
      <c r="D4" s="68">
        <v>4</v>
      </c>
      <c r="E4" s="67">
        <v>5</v>
      </c>
      <c r="F4" s="69">
        <v>6</v>
      </c>
      <c r="G4" s="67">
        <v>7</v>
      </c>
      <c r="H4" s="67" t="s">
        <v>7</v>
      </c>
      <c r="J4" s="65"/>
    </row>
    <row r="5" spans="1:8" ht="12.75">
      <c r="A5" s="130" t="s">
        <v>39</v>
      </c>
      <c r="B5" s="131"/>
      <c r="C5" s="132"/>
      <c r="D5" s="132"/>
      <c r="E5" s="132"/>
      <c r="F5" s="132"/>
      <c r="G5" s="132"/>
      <c r="H5" s="133"/>
    </row>
    <row r="6" spans="1:8" ht="15">
      <c r="A6" s="9"/>
      <c r="B6" s="31"/>
      <c r="C6" s="10"/>
      <c r="D6" s="11" t="s">
        <v>50</v>
      </c>
      <c r="E6" s="9"/>
      <c r="F6" s="32"/>
      <c r="G6" s="9"/>
      <c r="H6" s="33"/>
    </row>
    <row r="7" spans="1:8" ht="25.5">
      <c r="A7" s="12">
        <v>12</v>
      </c>
      <c r="B7" s="31" t="s">
        <v>176</v>
      </c>
      <c r="C7" s="13" t="s">
        <v>0</v>
      </c>
      <c r="D7" s="14" t="s">
        <v>54</v>
      </c>
      <c r="E7" s="12" t="s">
        <v>37</v>
      </c>
      <c r="F7" s="34">
        <v>400</v>
      </c>
      <c r="G7" s="82"/>
      <c r="H7" s="35"/>
    </row>
    <row r="8" spans="1:8" ht="29.25" customHeight="1">
      <c r="A8" s="12">
        <v>13</v>
      </c>
      <c r="B8" s="31" t="s">
        <v>177</v>
      </c>
      <c r="C8" s="13" t="s">
        <v>0</v>
      </c>
      <c r="D8" s="14" t="s">
        <v>29</v>
      </c>
      <c r="E8" s="12" t="s">
        <v>78</v>
      </c>
      <c r="F8" s="36">
        <v>8500</v>
      </c>
      <c r="G8" s="81"/>
      <c r="H8" s="35"/>
    </row>
    <row r="9" spans="1:8" ht="38.25">
      <c r="A9" s="12">
        <v>14</v>
      </c>
      <c r="B9" s="31" t="s">
        <v>178</v>
      </c>
      <c r="C9" s="13" t="s">
        <v>0</v>
      </c>
      <c r="D9" s="14" t="s">
        <v>84</v>
      </c>
      <c r="E9" s="12" t="s">
        <v>78</v>
      </c>
      <c r="F9" s="36">
        <v>4670</v>
      </c>
      <c r="G9" s="81"/>
      <c r="H9" s="35"/>
    </row>
    <row r="10" spans="1:8" ht="38.25">
      <c r="A10" s="12">
        <v>15</v>
      </c>
      <c r="B10" s="31" t="s">
        <v>179</v>
      </c>
      <c r="C10" s="13" t="s">
        <v>0</v>
      </c>
      <c r="D10" s="14" t="s">
        <v>114</v>
      </c>
      <c r="E10" s="12" t="s">
        <v>78</v>
      </c>
      <c r="F10" s="36">
        <v>2100</v>
      </c>
      <c r="G10" s="81"/>
      <c r="H10" s="35"/>
    </row>
    <row r="11" spans="1:8" ht="25.5">
      <c r="A11" s="12">
        <v>16</v>
      </c>
      <c r="B11" s="31" t="s">
        <v>180</v>
      </c>
      <c r="C11" s="13" t="s">
        <v>0</v>
      </c>
      <c r="D11" s="14" t="s">
        <v>86</v>
      </c>
      <c r="E11" s="12" t="s">
        <v>78</v>
      </c>
      <c r="F11" s="36">
        <v>13170</v>
      </c>
      <c r="G11" s="81"/>
      <c r="H11" s="35"/>
    </row>
    <row r="12" spans="1:8" ht="25.5">
      <c r="A12" s="12">
        <v>17</v>
      </c>
      <c r="B12" s="31" t="s">
        <v>181</v>
      </c>
      <c r="C12" s="13" t="s">
        <v>0</v>
      </c>
      <c r="D12" s="14" t="s">
        <v>150</v>
      </c>
      <c r="E12" s="12" t="s">
        <v>78</v>
      </c>
      <c r="F12" s="36">
        <v>13240</v>
      </c>
      <c r="G12" s="81"/>
      <c r="H12" s="35"/>
    </row>
    <row r="13" spans="1:10" s="22" customFormat="1" ht="31.5" customHeight="1">
      <c r="A13" s="12">
        <v>18</v>
      </c>
      <c r="B13" s="31" t="s">
        <v>182</v>
      </c>
      <c r="C13" s="13" t="s">
        <v>0</v>
      </c>
      <c r="D13" s="14" t="s">
        <v>85</v>
      </c>
      <c r="E13" s="12" t="s">
        <v>37</v>
      </c>
      <c r="F13" s="36">
        <f>1723+662+15</f>
        <v>2400</v>
      </c>
      <c r="G13" s="81"/>
      <c r="H13" s="35"/>
      <c r="J13" s="60"/>
    </row>
    <row r="14" spans="1:8" ht="25.5">
      <c r="A14" s="12">
        <v>19</v>
      </c>
      <c r="B14" s="31" t="s">
        <v>183</v>
      </c>
      <c r="C14" s="13" t="s">
        <v>0</v>
      </c>
      <c r="D14" s="14" t="s">
        <v>87</v>
      </c>
      <c r="E14" s="12" t="s">
        <v>43</v>
      </c>
      <c r="F14" s="36">
        <v>150</v>
      </c>
      <c r="G14" s="81"/>
      <c r="H14" s="35"/>
    </row>
    <row r="15" spans="1:8" ht="25.5">
      <c r="A15" s="12">
        <v>20</v>
      </c>
      <c r="B15" s="31" t="s">
        <v>184</v>
      </c>
      <c r="C15" s="13" t="s">
        <v>0</v>
      </c>
      <c r="D15" s="14" t="s">
        <v>91</v>
      </c>
      <c r="E15" s="12" t="s">
        <v>37</v>
      </c>
      <c r="F15" s="36">
        <v>130</v>
      </c>
      <c r="G15" s="81"/>
      <c r="H15" s="35"/>
    </row>
    <row r="16" spans="1:8" ht="38.25">
      <c r="A16" s="12">
        <v>21</v>
      </c>
      <c r="B16" s="31" t="s">
        <v>185</v>
      </c>
      <c r="C16" s="13" t="s">
        <v>0</v>
      </c>
      <c r="D16" s="14" t="s">
        <v>120</v>
      </c>
      <c r="E16" s="12" t="s">
        <v>38</v>
      </c>
      <c r="F16" s="36">
        <v>25</v>
      </c>
      <c r="G16" s="81"/>
      <c r="H16" s="35"/>
    </row>
    <row r="17" spans="1:10" s="86" customFormat="1" ht="31.5" customHeight="1">
      <c r="A17" s="12">
        <v>22</v>
      </c>
      <c r="B17" s="31" t="s">
        <v>186</v>
      </c>
      <c r="C17" s="13" t="s">
        <v>0</v>
      </c>
      <c r="D17" s="14" t="s">
        <v>121</v>
      </c>
      <c r="E17" s="12" t="s">
        <v>38</v>
      </c>
      <c r="F17" s="36">
        <v>16</v>
      </c>
      <c r="G17" s="84"/>
      <c r="H17" s="85"/>
      <c r="J17" s="87"/>
    </row>
    <row r="18" spans="1:8" ht="25.5">
      <c r="A18" s="12">
        <v>23</v>
      </c>
      <c r="B18" s="31" t="s">
        <v>187</v>
      </c>
      <c r="C18" s="13" t="s">
        <v>0</v>
      </c>
      <c r="D18" s="14" t="s">
        <v>88</v>
      </c>
      <c r="E18" s="12" t="s">
        <v>38</v>
      </c>
      <c r="F18" s="36">
        <v>50</v>
      </c>
      <c r="G18" s="81"/>
      <c r="H18" s="35"/>
    </row>
    <row r="19" ht="13.5" thickBot="1"/>
    <row r="20" spans="1:8" ht="13.5" thickBot="1">
      <c r="A20" s="121" t="s">
        <v>1</v>
      </c>
      <c r="B20" s="122"/>
      <c r="C20" s="122"/>
      <c r="D20" s="122"/>
      <c r="E20" s="122"/>
      <c r="F20" s="122"/>
      <c r="G20" s="122"/>
      <c r="H20" s="28"/>
    </row>
    <row r="21" spans="1:8" ht="12.75">
      <c r="A21" s="123" t="s">
        <v>49</v>
      </c>
      <c r="B21" s="123"/>
      <c r="C21" s="123"/>
      <c r="D21" s="123"/>
      <c r="E21" s="123"/>
      <c r="F21" s="123"/>
      <c r="G21" s="123"/>
      <c r="H21" s="124"/>
    </row>
    <row r="22" spans="1:8" ht="18" customHeight="1" thickBot="1">
      <c r="A22" s="12">
        <v>27</v>
      </c>
      <c r="B22" s="31" t="s">
        <v>188</v>
      </c>
      <c r="C22" s="13" t="s">
        <v>0</v>
      </c>
      <c r="D22" s="14" t="s">
        <v>52</v>
      </c>
      <c r="E22" s="12" t="s">
        <v>43</v>
      </c>
      <c r="F22" s="36">
        <f>2+5+19+14+4</f>
        <v>44</v>
      </c>
      <c r="G22" s="17"/>
      <c r="H22" s="35"/>
    </row>
    <row r="23" spans="1:8" ht="13.5" thickBot="1">
      <c r="A23" s="121" t="s">
        <v>1</v>
      </c>
      <c r="B23" s="122"/>
      <c r="C23" s="122"/>
      <c r="D23" s="122"/>
      <c r="E23" s="122"/>
      <c r="F23" s="122"/>
      <c r="G23" s="122"/>
      <c r="H23" s="28"/>
    </row>
    <row r="24" spans="1:10" s="37" customFormat="1" ht="12.75">
      <c r="A24" s="103" t="s">
        <v>164</v>
      </c>
      <c r="B24" s="104"/>
      <c r="C24" s="104"/>
      <c r="D24" s="104"/>
      <c r="E24" s="104"/>
      <c r="F24" s="104"/>
      <c r="G24" s="104"/>
      <c r="H24" s="134"/>
      <c r="J24" s="61"/>
    </row>
    <row r="25" spans="1:10" s="22" customFormat="1" ht="42.75" customHeight="1">
      <c r="A25" s="9"/>
      <c r="B25" s="31"/>
      <c r="C25" s="10"/>
      <c r="D25" s="11" t="s">
        <v>70</v>
      </c>
      <c r="E25" s="9"/>
      <c r="F25" s="32"/>
      <c r="G25" s="9"/>
      <c r="H25" s="33"/>
      <c r="J25" s="60"/>
    </row>
    <row r="26" spans="1:10" s="22" customFormat="1" ht="15">
      <c r="A26" s="12">
        <v>28</v>
      </c>
      <c r="B26" s="31" t="s">
        <v>165</v>
      </c>
      <c r="C26" s="13" t="s">
        <v>123</v>
      </c>
      <c r="D26" s="14" t="s">
        <v>124</v>
      </c>
      <c r="E26" s="12" t="s">
        <v>37</v>
      </c>
      <c r="F26" s="34">
        <v>100</v>
      </c>
      <c r="G26" s="17"/>
      <c r="H26" s="35"/>
      <c r="J26" s="60"/>
    </row>
    <row r="27" spans="1:8" ht="12.75">
      <c r="A27" s="12">
        <v>29</v>
      </c>
      <c r="B27" s="31" t="s">
        <v>166</v>
      </c>
      <c r="C27" s="13" t="s">
        <v>123</v>
      </c>
      <c r="D27" s="14" t="s">
        <v>89</v>
      </c>
      <c r="E27" s="12" t="s">
        <v>37</v>
      </c>
      <c r="F27" s="34">
        <v>375</v>
      </c>
      <c r="G27" s="17"/>
      <c r="H27" s="35"/>
    </row>
    <row r="28" spans="1:8" ht="12.75">
      <c r="A28" s="12">
        <v>30</v>
      </c>
      <c r="B28" s="31" t="s">
        <v>167</v>
      </c>
      <c r="C28" s="13" t="s">
        <v>123</v>
      </c>
      <c r="D28" s="14" t="s">
        <v>51</v>
      </c>
      <c r="E28" s="12" t="s">
        <v>37</v>
      </c>
      <c r="F28" s="34">
        <v>360</v>
      </c>
      <c r="G28" s="17"/>
      <c r="H28" s="35"/>
    </row>
    <row r="29" spans="1:10" s="2" customFormat="1" ht="54" customHeight="1">
      <c r="A29" s="4"/>
      <c r="B29" s="31"/>
      <c r="C29" s="10"/>
      <c r="D29" s="18" t="s">
        <v>71</v>
      </c>
      <c r="E29" s="4"/>
      <c r="F29" s="38"/>
      <c r="G29" s="39"/>
      <c r="H29" s="40"/>
      <c r="J29" s="59"/>
    </row>
    <row r="30" spans="1:10" s="86" customFormat="1" ht="12.75">
      <c r="A30" s="12">
        <v>31</v>
      </c>
      <c r="B30" s="31" t="s">
        <v>168</v>
      </c>
      <c r="C30" s="13" t="s">
        <v>123</v>
      </c>
      <c r="D30" s="19" t="s">
        <v>40</v>
      </c>
      <c r="E30" s="12" t="s">
        <v>38</v>
      </c>
      <c r="F30" s="34">
        <v>16</v>
      </c>
      <c r="G30" s="88"/>
      <c r="H30" s="85"/>
      <c r="J30" s="87"/>
    </row>
    <row r="31" spans="1:10" s="86" customFormat="1" ht="12.75">
      <c r="A31" s="12">
        <v>32</v>
      </c>
      <c r="B31" s="31" t="s">
        <v>169</v>
      </c>
      <c r="C31" s="13" t="s">
        <v>123</v>
      </c>
      <c r="D31" s="19" t="s">
        <v>69</v>
      </c>
      <c r="E31" s="12" t="s">
        <v>38</v>
      </c>
      <c r="F31" s="34">
        <v>12</v>
      </c>
      <c r="G31" s="88"/>
      <c r="H31" s="85"/>
      <c r="J31" s="87"/>
    </row>
    <row r="32" spans="1:10" s="22" customFormat="1" ht="39.75" customHeight="1">
      <c r="A32" s="9"/>
      <c r="B32" s="31"/>
      <c r="C32" s="10"/>
      <c r="D32" s="11" t="s">
        <v>79</v>
      </c>
      <c r="E32" s="9"/>
      <c r="F32" s="32"/>
      <c r="G32" s="9"/>
      <c r="H32" s="33"/>
      <c r="J32" s="60"/>
    </row>
    <row r="33" spans="1:8" ht="12.75">
      <c r="A33" s="12">
        <v>33</v>
      </c>
      <c r="B33" s="31" t="s">
        <v>170</v>
      </c>
      <c r="C33" s="13" t="s">
        <v>123</v>
      </c>
      <c r="D33" s="14" t="s">
        <v>77</v>
      </c>
      <c r="E33" s="12" t="s">
        <v>38</v>
      </c>
      <c r="F33" s="34">
        <v>33</v>
      </c>
      <c r="G33" s="17"/>
      <c r="H33" s="35"/>
    </row>
    <row r="34" spans="1:10" s="22" customFormat="1" ht="39" customHeight="1">
      <c r="A34" s="9"/>
      <c r="B34" s="31"/>
      <c r="C34" s="10"/>
      <c r="D34" s="11" t="s">
        <v>156</v>
      </c>
      <c r="E34" s="9"/>
      <c r="F34" s="32"/>
      <c r="G34" s="9"/>
      <c r="H34" s="33"/>
      <c r="J34" s="60"/>
    </row>
    <row r="35" spans="1:8" ht="12.75">
      <c r="A35" s="12">
        <v>34</v>
      </c>
      <c r="B35" s="31" t="s">
        <v>171</v>
      </c>
      <c r="C35" s="13" t="s">
        <v>123</v>
      </c>
      <c r="D35" s="14" t="s">
        <v>66</v>
      </c>
      <c r="E35" s="12" t="s">
        <v>38</v>
      </c>
      <c r="F35" s="34">
        <v>58</v>
      </c>
      <c r="G35" s="17"/>
      <c r="H35" s="35"/>
    </row>
    <row r="36" spans="1:8" ht="12.75">
      <c r="A36" s="12"/>
      <c r="B36" s="31"/>
      <c r="C36" s="13"/>
      <c r="D36" s="14" t="s">
        <v>151</v>
      </c>
      <c r="E36" s="12" t="s">
        <v>37</v>
      </c>
      <c r="F36" s="34">
        <v>65</v>
      </c>
      <c r="G36" s="17"/>
      <c r="H36" s="35"/>
    </row>
    <row r="37" spans="1:8" ht="25.5">
      <c r="A37" s="12">
        <v>35</v>
      </c>
      <c r="B37" s="31" t="s">
        <v>172</v>
      </c>
      <c r="C37" s="13" t="s">
        <v>123</v>
      </c>
      <c r="D37" s="14" t="s">
        <v>147</v>
      </c>
      <c r="E37" s="12" t="s">
        <v>38</v>
      </c>
      <c r="F37" s="34">
        <v>35</v>
      </c>
      <c r="G37" s="17"/>
      <c r="H37" s="35"/>
    </row>
    <row r="38" spans="1:10" s="86" customFormat="1" ht="25.5">
      <c r="A38" s="12">
        <v>36</v>
      </c>
      <c r="B38" s="31" t="s">
        <v>173</v>
      </c>
      <c r="C38" s="13" t="s">
        <v>123</v>
      </c>
      <c r="D38" s="14" t="s">
        <v>118</v>
      </c>
      <c r="E38" s="12" t="s">
        <v>38</v>
      </c>
      <c r="F38" s="34">
        <v>70</v>
      </c>
      <c r="G38" s="88"/>
      <c r="H38" s="35"/>
      <c r="J38" s="87"/>
    </row>
    <row r="39" spans="1:10" s="86" customFormat="1" ht="38.25">
      <c r="A39" s="12">
        <v>37</v>
      </c>
      <c r="B39" s="31" t="s">
        <v>174</v>
      </c>
      <c r="C39" s="13" t="s">
        <v>123</v>
      </c>
      <c r="D39" s="14" t="s">
        <v>160</v>
      </c>
      <c r="E39" s="12" t="s">
        <v>37</v>
      </c>
      <c r="F39" s="34">
        <v>500</v>
      </c>
      <c r="G39" s="88"/>
      <c r="H39" s="35"/>
      <c r="J39" s="87"/>
    </row>
    <row r="40" spans="1:10" s="22" customFormat="1" ht="15">
      <c r="A40" s="12"/>
      <c r="B40" s="31"/>
      <c r="C40" s="10"/>
      <c r="D40" s="11" t="s">
        <v>53</v>
      </c>
      <c r="E40" s="9"/>
      <c r="F40" s="32"/>
      <c r="G40" s="9"/>
      <c r="H40" s="35"/>
      <c r="J40" s="60"/>
    </row>
    <row r="41" spans="1:10" s="22" customFormat="1" ht="15.75" thickBot="1">
      <c r="A41" s="12">
        <v>38</v>
      </c>
      <c r="B41" s="31" t="s">
        <v>175</v>
      </c>
      <c r="C41" s="13" t="s">
        <v>123</v>
      </c>
      <c r="D41" s="14" t="s">
        <v>5</v>
      </c>
      <c r="E41" s="12" t="s">
        <v>37</v>
      </c>
      <c r="F41" s="34">
        <v>70</v>
      </c>
      <c r="G41" s="17"/>
      <c r="H41" s="35"/>
      <c r="J41" s="60"/>
    </row>
    <row r="42" spans="1:9" ht="13.5" thickBot="1">
      <c r="A42" s="121" t="s">
        <v>1</v>
      </c>
      <c r="B42" s="122"/>
      <c r="C42" s="122"/>
      <c r="D42" s="122"/>
      <c r="E42" s="122"/>
      <c r="F42" s="122"/>
      <c r="G42" s="122"/>
      <c r="H42" s="28"/>
      <c r="I42" s="7"/>
    </row>
    <row r="43" spans="1:10" s="37" customFormat="1" ht="17.25" customHeight="1">
      <c r="A43" s="103" t="s">
        <v>92</v>
      </c>
      <c r="B43" s="104"/>
      <c r="C43" s="104"/>
      <c r="D43" s="104"/>
      <c r="E43" s="104"/>
      <c r="F43" s="104"/>
      <c r="G43" s="104"/>
      <c r="H43" s="134"/>
      <c r="J43" s="61"/>
    </row>
    <row r="44" spans="1:8" ht="25.5">
      <c r="A44" s="9"/>
      <c r="B44" s="31"/>
      <c r="C44" s="10"/>
      <c r="D44" s="11" t="s">
        <v>90</v>
      </c>
      <c r="E44" s="9"/>
      <c r="F44" s="32"/>
      <c r="G44" s="9"/>
      <c r="H44" s="33"/>
    </row>
    <row r="45" spans="1:8" ht="25.5">
      <c r="A45" s="12">
        <v>39</v>
      </c>
      <c r="B45" s="31" t="s">
        <v>189</v>
      </c>
      <c r="C45" s="13" t="s">
        <v>57</v>
      </c>
      <c r="D45" s="14" t="s">
        <v>103</v>
      </c>
      <c r="E45" s="12" t="s">
        <v>37</v>
      </c>
      <c r="F45" s="34">
        <v>140</v>
      </c>
      <c r="G45" s="82"/>
      <c r="H45" s="35"/>
    </row>
    <row r="46" spans="1:8" ht="25.5">
      <c r="A46" s="12">
        <v>40</v>
      </c>
      <c r="B46" s="31" t="s">
        <v>190</v>
      </c>
      <c r="C46" s="13" t="s">
        <v>57</v>
      </c>
      <c r="D46" s="14" t="s">
        <v>104</v>
      </c>
      <c r="E46" s="12" t="s">
        <v>37</v>
      </c>
      <c r="F46" s="34">
        <v>80</v>
      </c>
      <c r="G46" s="82"/>
      <c r="H46" s="35"/>
    </row>
    <row r="47" spans="1:8" ht="25.5">
      <c r="A47" s="12">
        <v>41</v>
      </c>
      <c r="B47" s="31" t="s">
        <v>191</v>
      </c>
      <c r="C47" s="13" t="s">
        <v>57</v>
      </c>
      <c r="D47" s="14" t="s">
        <v>105</v>
      </c>
      <c r="E47" s="12" t="s">
        <v>37</v>
      </c>
      <c r="F47" s="34">
        <v>70</v>
      </c>
      <c r="G47" s="82"/>
      <c r="H47" s="35"/>
    </row>
    <row r="48" spans="1:8" ht="25.5">
      <c r="A48" s="12">
        <v>42</v>
      </c>
      <c r="B48" s="31" t="s">
        <v>192</v>
      </c>
      <c r="C48" s="13" t="s">
        <v>57</v>
      </c>
      <c r="D48" s="14" t="s">
        <v>106</v>
      </c>
      <c r="E48" s="12" t="s">
        <v>38</v>
      </c>
      <c r="F48" s="34">
        <v>1</v>
      </c>
      <c r="G48" s="82"/>
      <c r="H48" s="35"/>
    </row>
    <row r="49" spans="1:10" s="22" customFormat="1" ht="53.25" customHeight="1">
      <c r="A49" s="9"/>
      <c r="B49" s="31"/>
      <c r="C49" s="10"/>
      <c r="D49" s="11" t="s">
        <v>93</v>
      </c>
      <c r="E49" s="9"/>
      <c r="F49" s="32"/>
      <c r="G49" s="9"/>
      <c r="H49" s="33"/>
      <c r="J49" s="60"/>
    </row>
    <row r="50" spans="1:10" s="22" customFormat="1" ht="15">
      <c r="A50" s="12">
        <v>43</v>
      </c>
      <c r="B50" s="31" t="s">
        <v>193</v>
      </c>
      <c r="C50" s="13" t="s">
        <v>57</v>
      </c>
      <c r="D50" s="14" t="s">
        <v>95</v>
      </c>
      <c r="E50" s="12" t="s">
        <v>37</v>
      </c>
      <c r="F50" s="34">
        <v>4</v>
      </c>
      <c r="G50" s="17"/>
      <c r="H50" s="35"/>
      <c r="J50" s="60"/>
    </row>
    <row r="51" spans="1:8" ht="12.75">
      <c r="A51" s="12">
        <v>44</v>
      </c>
      <c r="B51" s="31" t="s">
        <v>194</v>
      </c>
      <c r="C51" s="13" t="s">
        <v>57</v>
      </c>
      <c r="D51" s="14" t="s">
        <v>94</v>
      </c>
      <c r="E51" s="12" t="s">
        <v>37</v>
      </c>
      <c r="F51" s="34">
        <v>140</v>
      </c>
      <c r="G51" s="17"/>
      <c r="H51" s="35"/>
    </row>
    <row r="52" spans="1:8" ht="12.75">
      <c r="A52" s="12">
        <v>45</v>
      </c>
      <c r="B52" s="31" t="s">
        <v>195</v>
      </c>
      <c r="C52" s="13" t="s">
        <v>57</v>
      </c>
      <c r="D52" s="14" t="s">
        <v>96</v>
      </c>
      <c r="E52" s="12" t="s">
        <v>37</v>
      </c>
      <c r="F52" s="34">
        <v>80</v>
      </c>
      <c r="G52" s="17"/>
      <c r="H52" s="35"/>
    </row>
    <row r="53" spans="1:8" ht="12.75">
      <c r="A53" s="12">
        <v>46</v>
      </c>
      <c r="B53" s="31" t="s">
        <v>196</v>
      </c>
      <c r="C53" s="13" t="s">
        <v>57</v>
      </c>
      <c r="D53" s="14" t="s">
        <v>97</v>
      </c>
      <c r="E53" s="12" t="s">
        <v>37</v>
      </c>
      <c r="F53" s="34">
        <v>57</v>
      </c>
      <c r="G53" s="17"/>
      <c r="H53" s="35"/>
    </row>
    <row r="54" spans="1:10" s="2" customFormat="1" ht="15">
      <c r="A54" s="4"/>
      <c r="B54" s="31"/>
      <c r="C54" s="10"/>
      <c r="D54" s="18" t="s">
        <v>99</v>
      </c>
      <c r="E54" s="4"/>
      <c r="F54" s="38"/>
      <c r="G54" s="39"/>
      <c r="H54" s="40"/>
      <c r="J54" s="60"/>
    </row>
    <row r="55" spans="1:8" ht="12.75">
      <c r="A55" s="12">
        <v>47</v>
      </c>
      <c r="B55" s="31" t="s">
        <v>197</v>
      </c>
      <c r="C55" s="13" t="s">
        <v>57</v>
      </c>
      <c r="D55" s="19" t="s">
        <v>98</v>
      </c>
      <c r="E55" s="12" t="s">
        <v>38</v>
      </c>
      <c r="F55" s="34">
        <v>1</v>
      </c>
      <c r="G55" s="17"/>
      <c r="H55" s="35"/>
    </row>
    <row r="56" spans="1:8" ht="15">
      <c r="A56" s="12"/>
      <c r="B56" s="31"/>
      <c r="C56" s="10"/>
      <c r="D56" s="11" t="s">
        <v>72</v>
      </c>
      <c r="E56" s="9"/>
      <c r="F56" s="32"/>
      <c r="G56" s="9"/>
      <c r="H56" s="33"/>
    </row>
    <row r="57" spans="1:8" ht="25.5">
      <c r="A57" s="12">
        <v>48</v>
      </c>
      <c r="B57" s="31" t="s">
        <v>198</v>
      </c>
      <c r="C57" s="13" t="s">
        <v>57</v>
      </c>
      <c r="D57" s="14" t="s">
        <v>122</v>
      </c>
      <c r="E57" s="12" t="s">
        <v>38</v>
      </c>
      <c r="F57" s="34">
        <v>8</v>
      </c>
      <c r="G57" s="17"/>
      <c r="H57" s="35"/>
    </row>
    <row r="58" spans="1:10" s="22" customFormat="1" ht="27.75" customHeight="1">
      <c r="A58" s="12"/>
      <c r="B58" s="31"/>
      <c r="C58" s="10"/>
      <c r="D58" s="11" t="s">
        <v>102</v>
      </c>
      <c r="E58" s="9"/>
      <c r="F58" s="32"/>
      <c r="G58" s="9"/>
      <c r="H58" s="33"/>
      <c r="J58" s="60"/>
    </row>
    <row r="59" spans="1:10" s="22" customFormat="1" ht="15">
      <c r="A59" s="12">
        <v>49</v>
      </c>
      <c r="B59" s="31" t="s">
        <v>199</v>
      </c>
      <c r="C59" s="13" t="s">
        <v>57</v>
      </c>
      <c r="D59" s="14" t="s">
        <v>100</v>
      </c>
      <c r="E59" s="12" t="s">
        <v>37</v>
      </c>
      <c r="F59" s="34">
        <v>32</v>
      </c>
      <c r="G59" s="17"/>
      <c r="H59" s="35"/>
      <c r="J59" s="60"/>
    </row>
    <row r="60" spans="1:10" s="22" customFormat="1" ht="15">
      <c r="A60" s="12">
        <v>50</v>
      </c>
      <c r="B60" s="31" t="s">
        <v>200</v>
      </c>
      <c r="C60" s="13" t="s">
        <v>57</v>
      </c>
      <c r="D60" s="14" t="s">
        <v>153</v>
      </c>
      <c r="E60" s="12" t="s">
        <v>37</v>
      </c>
      <c r="F60" s="34">
        <v>32</v>
      </c>
      <c r="G60" s="17"/>
      <c r="H60" s="35"/>
      <c r="J60" s="60"/>
    </row>
    <row r="61" spans="1:10" s="22" customFormat="1" ht="15">
      <c r="A61" s="12">
        <v>51</v>
      </c>
      <c r="B61" s="31" t="s">
        <v>201</v>
      </c>
      <c r="C61" s="13" t="s">
        <v>57</v>
      </c>
      <c r="D61" s="14" t="s">
        <v>101</v>
      </c>
      <c r="E61" s="12" t="s">
        <v>37</v>
      </c>
      <c r="F61" s="34">
        <v>23</v>
      </c>
      <c r="G61" s="17"/>
      <c r="H61" s="35"/>
      <c r="J61" s="60"/>
    </row>
    <row r="62" spans="1:10" s="22" customFormat="1" ht="13.5" customHeight="1">
      <c r="A62" s="12"/>
      <c r="B62" s="31"/>
      <c r="C62" s="10"/>
      <c r="D62" s="11" t="s">
        <v>53</v>
      </c>
      <c r="E62" s="9"/>
      <c r="F62" s="32"/>
      <c r="G62" s="9"/>
      <c r="H62" s="33"/>
      <c r="J62" s="60"/>
    </row>
    <row r="63" spans="1:10" s="22" customFormat="1" ht="15.75" thickBot="1">
      <c r="A63" s="12">
        <v>52</v>
      </c>
      <c r="B63" s="31" t="s">
        <v>202</v>
      </c>
      <c r="C63" s="13" t="s">
        <v>57</v>
      </c>
      <c r="D63" s="14" t="s">
        <v>5</v>
      </c>
      <c r="E63" s="12" t="s">
        <v>37</v>
      </c>
      <c r="F63" s="34">
        <v>50</v>
      </c>
      <c r="G63" s="17"/>
      <c r="H63" s="35"/>
      <c r="J63" s="60"/>
    </row>
    <row r="64" spans="1:8" ht="16.5" customHeight="1" thickBot="1">
      <c r="A64" s="121" t="s">
        <v>1</v>
      </c>
      <c r="B64" s="122"/>
      <c r="C64" s="122"/>
      <c r="D64" s="122"/>
      <c r="E64" s="122"/>
      <c r="F64" s="122"/>
      <c r="G64" s="122"/>
      <c r="H64" s="28"/>
    </row>
    <row r="65" spans="1:10" s="37" customFormat="1" ht="17.25" customHeight="1">
      <c r="A65" s="130" t="s">
        <v>80</v>
      </c>
      <c r="B65" s="131"/>
      <c r="C65" s="132"/>
      <c r="D65" s="132"/>
      <c r="E65" s="132"/>
      <c r="F65" s="132"/>
      <c r="G65" s="132"/>
      <c r="H65" s="135"/>
      <c r="J65" s="61"/>
    </row>
    <row r="66" spans="1:10" s="22" customFormat="1" ht="15">
      <c r="A66" s="9"/>
      <c r="B66" s="31"/>
      <c r="C66" s="10"/>
      <c r="D66" s="11" t="s">
        <v>67</v>
      </c>
      <c r="E66" s="9"/>
      <c r="F66" s="32"/>
      <c r="G66" s="9"/>
      <c r="H66" s="33"/>
      <c r="J66" s="60"/>
    </row>
    <row r="67" spans="1:8" ht="25.5">
      <c r="A67" s="12">
        <v>53</v>
      </c>
      <c r="B67" s="31" t="s">
        <v>203</v>
      </c>
      <c r="C67" s="13" t="s">
        <v>123</v>
      </c>
      <c r="D67" s="14" t="s">
        <v>107</v>
      </c>
      <c r="E67" s="12" t="s">
        <v>37</v>
      </c>
      <c r="F67" s="34">
        <v>950</v>
      </c>
      <c r="G67" s="17"/>
      <c r="H67" s="35"/>
    </row>
    <row r="68" spans="1:8" ht="25.5">
      <c r="A68" s="12">
        <v>54</v>
      </c>
      <c r="B68" s="31" t="s">
        <v>204</v>
      </c>
      <c r="C68" s="13" t="s">
        <v>123</v>
      </c>
      <c r="D68" s="14" t="s">
        <v>108</v>
      </c>
      <c r="E68" s="12" t="s">
        <v>37</v>
      </c>
      <c r="F68" s="34">
        <v>340</v>
      </c>
      <c r="G68" s="17"/>
      <c r="H68" s="35"/>
    </row>
    <row r="69" spans="1:8" ht="25.5">
      <c r="A69" s="12">
        <v>55</v>
      </c>
      <c r="B69" s="31" t="s">
        <v>205</v>
      </c>
      <c r="C69" s="13" t="s">
        <v>123</v>
      </c>
      <c r="D69" s="14" t="s">
        <v>148</v>
      </c>
      <c r="E69" s="12" t="s">
        <v>37</v>
      </c>
      <c r="F69" s="34">
        <v>2270</v>
      </c>
      <c r="G69" s="17"/>
      <c r="H69" s="35"/>
    </row>
    <row r="70" spans="1:8" ht="25.5">
      <c r="A70" s="12">
        <v>56</v>
      </c>
      <c r="B70" s="31" t="s">
        <v>206</v>
      </c>
      <c r="C70" s="13" t="s">
        <v>123</v>
      </c>
      <c r="D70" s="14" t="s">
        <v>149</v>
      </c>
      <c r="E70" s="12" t="s">
        <v>37</v>
      </c>
      <c r="F70" s="34">
        <v>2270</v>
      </c>
      <c r="G70" s="17"/>
      <c r="H70" s="35"/>
    </row>
    <row r="71" spans="1:8" ht="25.5">
      <c r="A71" s="12">
        <v>57</v>
      </c>
      <c r="B71" s="31" t="s">
        <v>207</v>
      </c>
      <c r="C71" s="13" t="s">
        <v>123</v>
      </c>
      <c r="D71" s="14" t="s">
        <v>126</v>
      </c>
      <c r="E71" s="12" t="s">
        <v>78</v>
      </c>
      <c r="F71" s="34">
        <v>5400</v>
      </c>
      <c r="G71" s="17"/>
      <c r="H71" s="35"/>
    </row>
    <row r="72" spans="1:8" ht="25.5">
      <c r="A72" s="12">
        <v>58</v>
      </c>
      <c r="B72" s="31" t="s">
        <v>208</v>
      </c>
      <c r="C72" s="13" t="s">
        <v>123</v>
      </c>
      <c r="D72" s="14" t="s">
        <v>127</v>
      </c>
      <c r="E72" s="12" t="s">
        <v>109</v>
      </c>
      <c r="F72" s="34">
        <v>1250</v>
      </c>
      <c r="G72" s="17"/>
      <c r="H72" s="35"/>
    </row>
    <row r="73" spans="1:8" ht="25.5">
      <c r="A73" s="12">
        <v>59</v>
      </c>
      <c r="B73" s="31" t="s">
        <v>209</v>
      </c>
      <c r="C73" s="13" t="s">
        <v>123</v>
      </c>
      <c r="D73" s="14" t="s">
        <v>125</v>
      </c>
      <c r="E73" s="12" t="s">
        <v>78</v>
      </c>
      <c r="F73" s="34">
        <v>1000</v>
      </c>
      <c r="G73" s="17"/>
      <c r="H73" s="35"/>
    </row>
    <row r="74" spans="1:8" ht="38.25">
      <c r="A74" s="12">
        <v>60</v>
      </c>
      <c r="B74" s="31" t="s">
        <v>210</v>
      </c>
      <c r="C74" s="13" t="s">
        <v>123</v>
      </c>
      <c r="D74" s="14" t="s">
        <v>152</v>
      </c>
      <c r="E74" s="12" t="s">
        <v>78</v>
      </c>
      <c r="F74" s="34">
        <v>85</v>
      </c>
      <c r="G74" s="17"/>
      <c r="H74" s="35"/>
    </row>
    <row r="75" spans="1:8" ht="25.5">
      <c r="A75" s="12">
        <v>61</v>
      </c>
      <c r="B75" s="31" t="s">
        <v>211</v>
      </c>
      <c r="C75" s="13" t="s">
        <v>123</v>
      </c>
      <c r="D75" s="14" t="s">
        <v>128</v>
      </c>
      <c r="E75" s="12" t="s">
        <v>78</v>
      </c>
      <c r="F75" s="34">
        <v>200</v>
      </c>
      <c r="G75" s="17"/>
      <c r="H75" s="35"/>
    </row>
    <row r="76" spans="1:8" ht="25.5">
      <c r="A76" s="12">
        <v>62</v>
      </c>
      <c r="B76" s="31" t="s">
        <v>212</v>
      </c>
      <c r="C76" s="13" t="s">
        <v>123</v>
      </c>
      <c r="D76" s="14" t="s">
        <v>129</v>
      </c>
      <c r="E76" s="12" t="s">
        <v>78</v>
      </c>
      <c r="F76" s="34">
        <f>5700+405</f>
        <v>6105</v>
      </c>
      <c r="G76" s="17"/>
      <c r="H76" s="35"/>
    </row>
    <row r="77" spans="1:8" ht="39" customHeight="1">
      <c r="A77" s="12">
        <v>63</v>
      </c>
      <c r="B77" s="31" t="s">
        <v>213</v>
      </c>
      <c r="C77" s="13" t="s">
        <v>123</v>
      </c>
      <c r="D77" s="14" t="s">
        <v>246</v>
      </c>
      <c r="E77" s="12" t="s">
        <v>38</v>
      </c>
      <c r="F77" s="34">
        <v>55</v>
      </c>
      <c r="G77" s="17"/>
      <c r="H77" s="35"/>
    </row>
    <row r="78" spans="1:8" ht="12.75">
      <c r="A78" s="12">
        <v>64</v>
      </c>
      <c r="B78" s="31" t="s">
        <v>214</v>
      </c>
      <c r="C78" s="13" t="s">
        <v>123</v>
      </c>
      <c r="D78" s="14" t="s">
        <v>110</v>
      </c>
      <c r="E78" s="12" t="s">
        <v>37</v>
      </c>
      <c r="F78" s="34">
        <v>73</v>
      </c>
      <c r="G78" s="17"/>
      <c r="H78" s="35"/>
    </row>
    <row r="79" spans="1:10" s="22" customFormat="1" ht="15">
      <c r="A79" s="9"/>
      <c r="B79" s="31"/>
      <c r="C79" s="10"/>
      <c r="D79" s="11" t="s">
        <v>115</v>
      </c>
      <c r="E79" s="9"/>
      <c r="F79" s="32"/>
      <c r="G79" s="9"/>
      <c r="H79" s="33"/>
      <c r="J79" s="60"/>
    </row>
    <row r="80" spans="1:8" ht="12.75">
      <c r="A80" s="12">
        <v>65</v>
      </c>
      <c r="B80" s="31" t="s">
        <v>215</v>
      </c>
      <c r="C80" s="13" t="s">
        <v>123</v>
      </c>
      <c r="D80" s="14" t="s">
        <v>116</v>
      </c>
      <c r="E80" s="12" t="s">
        <v>43</v>
      </c>
      <c r="F80" s="34">
        <v>45</v>
      </c>
      <c r="G80" s="17"/>
      <c r="H80" s="35"/>
    </row>
    <row r="81" spans="1:8" ht="12.75">
      <c r="A81" s="12">
        <v>66</v>
      </c>
      <c r="B81" s="31" t="s">
        <v>216</v>
      </c>
      <c r="C81" s="13" t="s">
        <v>123</v>
      </c>
      <c r="D81" s="14" t="s">
        <v>117</v>
      </c>
      <c r="E81" s="12" t="s">
        <v>43</v>
      </c>
      <c r="F81" s="34">
        <v>100</v>
      </c>
      <c r="G81" s="17"/>
      <c r="H81" s="35"/>
    </row>
    <row r="82" spans="1:8" ht="15" customHeight="1" thickBot="1">
      <c r="A82" s="12">
        <v>67</v>
      </c>
      <c r="B82" s="31" t="s">
        <v>217</v>
      </c>
      <c r="C82" s="13" t="s">
        <v>123</v>
      </c>
      <c r="D82" s="14" t="s">
        <v>245</v>
      </c>
      <c r="E82" s="12" t="s">
        <v>78</v>
      </c>
      <c r="F82" s="34">
        <v>1150</v>
      </c>
      <c r="G82" s="17"/>
      <c r="H82" s="35"/>
    </row>
    <row r="83" spans="1:8" ht="13.5" thickBot="1">
      <c r="A83" s="121" t="s">
        <v>1</v>
      </c>
      <c r="B83" s="122"/>
      <c r="C83" s="122"/>
      <c r="D83" s="122"/>
      <c r="E83" s="122"/>
      <c r="F83" s="122"/>
      <c r="G83" s="122"/>
      <c r="H83" s="28"/>
    </row>
    <row r="84" spans="1:10" s="62" customFormat="1" ht="15">
      <c r="A84" s="123" t="s">
        <v>111</v>
      </c>
      <c r="B84" s="123"/>
      <c r="C84" s="123"/>
      <c r="D84" s="123"/>
      <c r="E84" s="123"/>
      <c r="F84" s="123"/>
      <c r="G84" s="123"/>
      <c r="H84" s="124"/>
      <c r="J84" s="63"/>
    </row>
    <row r="85" spans="1:8" ht="12.75">
      <c r="A85" s="12">
        <v>68</v>
      </c>
      <c r="B85" s="31" t="s">
        <v>218</v>
      </c>
      <c r="C85" s="13" t="s">
        <v>123</v>
      </c>
      <c r="D85" s="14" t="s">
        <v>130</v>
      </c>
      <c r="E85" s="12" t="s">
        <v>38</v>
      </c>
      <c r="F85" s="34">
        <v>12</v>
      </c>
      <c r="G85" s="17"/>
      <c r="H85" s="35"/>
    </row>
    <row r="86" spans="1:8" ht="13.5" thickBot="1">
      <c r="A86" s="12">
        <v>69</v>
      </c>
      <c r="B86" s="31" t="s">
        <v>219</v>
      </c>
      <c r="C86" s="13" t="s">
        <v>123</v>
      </c>
      <c r="D86" s="14" t="s">
        <v>131</v>
      </c>
      <c r="E86" s="12" t="s">
        <v>38</v>
      </c>
      <c r="F86" s="34">
        <v>27</v>
      </c>
      <c r="G86" s="17"/>
      <c r="H86" s="35"/>
    </row>
    <row r="87" spans="1:8" ht="13.5" thickBot="1">
      <c r="A87" s="121" t="s">
        <v>1</v>
      </c>
      <c r="B87" s="122"/>
      <c r="C87" s="122"/>
      <c r="D87" s="122"/>
      <c r="E87" s="122"/>
      <c r="F87" s="122"/>
      <c r="G87" s="122"/>
      <c r="H87" s="28"/>
    </row>
    <row r="88" spans="1:10" s="62" customFormat="1" ht="15">
      <c r="A88" s="123" t="s">
        <v>81</v>
      </c>
      <c r="B88" s="123"/>
      <c r="C88" s="123"/>
      <c r="D88" s="123"/>
      <c r="E88" s="123"/>
      <c r="F88" s="123"/>
      <c r="G88" s="123"/>
      <c r="H88" s="124"/>
      <c r="J88" s="63"/>
    </row>
    <row r="89" spans="1:8" ht="15">
      <c r="A89" s="12">
        <v>70</v>
      </c>
      <c r="B89" s="31" t="s">
        <v>220</v>
      </c>
      <c r="C89" s="13" t="s">
        <v>123</v>
      </c>
      <c r="D89" s="14" t="s">
        <v>30</v>
      </c>
      <c r="E89" s="12" t="s">
        <v>78</v>
      </c>
      <c r="F89" s="34">
        <v>380</v>
      </c>
      <c r="G89" s="17"/>
      <c r="H89" s="35"/>
    </row>
    <row r="90" spans="1:8" ht="13.5" thickBot="1">
      <c r="A90" s="12">
        <v>71</v>
      </c>
      <c r="B90" s="31" t="s">
        <v>221</v>
      </c>
      <c r="C90" s="13" t="s">
        <v>123</v>
      </c>
      <c r="D90" s="14" t="s">
        <v>82</v>
      </c>
      <c r="E90" s="12" t="s">
        <v>38</v>
      </c>
      <c r="F90" s="34">
        <v>77</v>
      </c>
      <c r="G90" s="17"/>
      <c r="H90" s="35"/>
    </row>
    <row r="91" spans="1:8" ht="13.5" thickBot="1">
      <c r="A91" s="121" t="s">
        <v>1</v>
      </c>
      <c r="B91" s="122"/>
      <c r="C91" s="122"/>
      <c r="D91" s="122"/>
      <c r="E91" s="122"/>
      <c r="F91" s="122"/>
      <c r="G91" s="122"/>
      <c r="H91" s="28"/>
    </row>
    <row r="92" spans="1:8" s="45" customFormat="1" ht="12.75">
      <c r="A92" s="125" t="s">
        <v>75</v>
      </c>
      <c r="B92" s="125"/>
      <c r="C92" s="125"/>
      <c r="D92" s="125"/>
      <c r="E92" s="125"/>
      <c r="F92" s="125"/>
      <c r="G92" s="125"/>
      <c r="H92" s="126"/>
    </row>
    <row r="93" spans="1:8" s="45" customFormat="1" ht="15">
      <c r="A93" s="41"/>
      <c r="B93" s="46"/>
      <c r="C93" s="47"/>
      <c r="D93" s="48" t="s">
        <v>76</v>
      </c>
      <c r="E93" s="49"/>
      <c r="F93" s="32"/>
      <c r="G93" s="49"/>
      <c r="H93" s="50"/>
    </row>
    <row r="94" spans="1:8" s="45" customFormat="1" ht="62.25" customHeight="1">
      <c r="A94" s="58">
        <v>72</v>
      </c>
      <c r="B94" s="31" t="s">
        <v>222</v>
      </c>
      <c r="C94" s="13" t="s">
        <v>163</v>
      </c>
      <c r="D94" s="43" t="s">
        <v>243</v>
      </c>
      <c r="E94" s="44" t="s">
        <v>38</v>
      </c>
      <c r="F94" s="36">
        <v>34</v>
      </c>
      <c r="G94" s="17"/>
      <c r="H94" s="35"/>
    </row>
    <row r="95" spans="1:8" s="45" customFormat="1" ht="66.75" customHeight="1">
      <c r="A95" s="58">
        <v>73</v>
      </c>
      <c r="B95" s="31" t="s">
        <v>223</v>
      </c>
      <c r="C95" s="13" t="s">
        <v>163</v>
      </c>
      <c r="D95" s="43" t="s">
        <v>244</v>
      </c>
      <c r="E95" s="44" t="s">
        <v>38</v>
      </c>
      <c r="F95" s="36">
        <v>4</v>
      </c>
      <c r="G95" s="17"/>
      <c r="H95" s="35"/>
    </row>
    <row r="96" spans="1:8" s="45" customFormat="1" ht="17.25" customHeight="1">
      <c r="A96" s="58">
        <v>74</v>
      </c>
      <c r="B96" s="31" t="s">
        <v>224</v>
      </c>
      <c r="C96" s="13" t="s">
        <v>163</v>
      </c>
      <c r="D96" s="43" t="s">
        <v>133</v>
      </c>
      <c r="E96" s="44" t="s">
        <v>38</v>
      </c>
      <c r="F96" s="36">
        <v>34</v>
      </c>
      <c r="G96" s="17"/>
      <c r="H96" s="35"/>
    </row>
    <row r="97" spans="1:8" s="45" customFormat="1" ht="12.75">
      <c r="A97" s="58">
        <v>75</v>
      </c>
      <c r="B97" s="31" t="s">
        <v>225</v>
      </c>
      <c r="C97" s="13" t="s">
        <v>163</v>
      </c>
      <c r="D97" s="43" t="s">
        <v>134</v>
      </c>
      <c r="E97" s="44" t="s">
        <v>38</v>
      </c>
      <c r="F97" s="36">
        <v>34</v>
      </c>
      <c r="G97" s="17"/>
      <c r="H97" s="35"/>
    </row>
    <row r="98" spans="1:8" ht="12.75">
      <c r="A98" s="58">
        <v>76</v>
      </c>
      <c r="B98" s="31" t="s">
        <v>226</v>
      </c>
      <c r="C98" s="13" t="s">
        <v>163</v>
      </c>
      <c r="D98" s="43" t="s">
        <v>135</v>
      </c>
      <c r="E98" s="44" t="s">
        <v>38</v>
      </c>
      <c r="F98" s="36">
        <v>4</v>
      </c>
      <c r="G98" s="17"/>
      <c r="H98" s="35"/>
    </row>
    <row r="99" spans="1:8" s="45" customFormat="1" ht="45" customHeight="1">
      <c r="A99" s="58">
        <v>77</v>
      </c>
      <c r="B99" s="31" t="s">
        <v>227</v>
      </c>
      <c r="C99" s="13" t="s">
        <v>163</v>
      </c>
      <c r="D99" s="14" t="s">
        <v>136</v>
      </c>
      <c r="E99" s="12" t="s">
        <v>37</v>
      </c>
      <c r="F99" s="36">
        <f>2156+231+8+124+1</f>
        <v>2520</v>
      </c>
      <c r="G99" s="17"/>
      <c r="H99" s="35"/>
    </row>
    <row r="100" spans="1:8" ht="14.25" customHeight="1">
      <c r="A100" s="58">
        <v>78</v>
      </c>
      <c r="B100" s="31" t="s">
        <v>228</v>
      </c>
      <c r="C100" s="13" t="s">
        <v>163</v>
      </c>
      <c r="D100" s="14" t="s">
        <v>132</v>
      </c>
      <c r="E100" s="12" t="s">
        <v>37</v>
      </c>
      <c r="F100" s="36">
        <f>420+240</f>
        <v>660</v>
      </c>
      <c r="G100" s="17"/>
      <c r="H100" s="35"/>
    </row>
    <row r="101" spans="1:8" ht="14.25" customHeight="1">
      <c r="A101" s="58">
        <v>79</v>
      </c>
      <c r="B101" s="31" t="s">
        <v>229</v>
      </c>
      <c r="C101" s="13" t="s">
        <v>163</v>
      </c>
      <c r="D101" s="14" t="s">
        <v>145</v>
      </c>
      <c r="E101" s="12" t="s">
        <v>37</v>
      </c>
      <c r="F101" s="36">
        <f>2156+231+124+9</f>
        <v>2520</v>
      </c>
      <c r="G101" s="17"/>
      <c r="H101" s="35"/>
    </row>
    <row r="102" spans="1:8" s="45" customFormat="1" ht="18.75" customHeight="1">
      <c r="A102" s="58">
        <v>80</v>
      </c>
      <c r="B102" s="31" t="s">
        <v>230</v>
      </c>
      <c r="C102" s="13" t="s">
        <v>163</v>
      </c>
      <c r="D102" s="43" t="s">
        <v>158</v>
      </c>
      <c r="E102" s="12" t="s">
        <v>37</v>
      </c>
      <c r="F102" s="36">
        <f>246.5+13+22+15.5</f>
        <v>297</v>
      </c>
      <c r="G102" s="17"/>
      <c r="H102" s="35"/>
    </row>
    <row r="103" spans="1:8" s="45" customFormat="1" ht="25.5">
      <c r="A103" s="58">
        <v>81</v>
      </c>
      <c r="B103" s="31" t="s">
        <v>231</v>
      </c>
      <c r="C103" s="13" t="s">
        <v>163</v>
      </c>
      <c r="D103" s="43" t="s">
        <v>159</v>
      </c>
      <c r="E103" s="12" t="s">
        <v>37</v>
      </c>
      <c r="F103" s="36">
        <f>104+32+17+8.5+18+8+0.5</f>
        <v>188</v>
      </c>
      <c r="G103" s="17"/>
      <c r="H103" s="35"/>
    </row>
    <row r="104" spans="1:8" s="45" customFormat="1" ht="25.5">
      <c r="A104" s="58">
        <v>82</v>
      </c>
      <c r="B104" s="31" t="s">
        <v>232</v>
      </c>
      <c r="C104" s="13" t="s">
        <v>163</v>
      </c>
      <c r="D104" s="43" t="s">
        <v>137</v>
      </c>
      <c r="E104" s="44" t="s">
        <v>38</v>
      </c>
      <c r="F104" s="36">
        <v>2</v>
      </c>
      <c r="G104" s="17"/>
      <c r="H104" s="35"/>
    </row>
    <row r="105" spans="1:8" s="45" customFormat="1" ht="25.5">
      <c r="A105" s="58">
        <v>83</v>
      </c>
      <c r="B105" s="31" t="s">
        <v>233</v>
      </c>
      <c r="C105" s="13" t="s">
        <v>163</v>
      </c>
      <c r="D105" s="43" t="s">
        <v>138</v>
      </c>
      <c r="E105" s="44" t="s">
        <v>38</v>
      </c>
      <c r="F105" s="36">
        <v>1</v>
      </c>
      <c r="G105" s="17"/>
      <c r="H105" s="35"/>
    </row>
    <row r="106" spans="1:8" s="45" customFormat="1" ht="12.75">
      <c r="A106" s="58">
        <v>84</v>
      </c>
      <c r="B106" s="31" t="s">
        <v>234</v>
      </c>
      <c r="C106" s="13" t="s">
        <v>163</v>
      </c>
      <c r="D106" s="43" t="s">
        <v>157</v>
      </c>
      <c r="E106" s="44" t="s">
        <v>38</v>
      </c>
      <c r="F106" s="36">
        <v>1</v>
      </c>
      <c r="G106" s="17"/>
      <c r="H106" s="35"/>
    </row>
    <row r="107" spans="1:8" s="45" customFormat="1" ht="12.75">
      <c r="A107" s="58">
        <v>85</v>
      </c>
      <c r="B107" s="31" t="s">
        <v>235</v>
      </c>
      <c r="C107" s="13" t="s">
        <v>163</v>
      </c>
      <c r="D107" s="48" t="s">
        <v>142</v>
      </c>
      <c r="E107" s="44"/>
      <c r="F107" s="36"/>
      <c r="G107" s="17"/>
      <c r="H107" s="35"/>
    </row>
    <row r="108" spans="1:8" s="45" customFormat="1" ht="30" customHeight="1">
      <c r="A108" s="58">
        <v>86</v>
      </c>
      <c r="B108" s="31" t="s">
        <v>236</v>
      </c>
      <c r="C108" s="13" t="s">
        <v>163</v>
      </c>
      <c r="D108" s="43" t="s">
        <v>143</v>
      </c>
      <c r="E108" s="44" t="s">
        <v>38</v>
      </c>
      <c r="F108" s="36">
        <v>1</v>
      </c>
      <c r="G108" s="17"/>
      <c r="H108" s="35"/>
    </row>
    <row r="109" spans="1:8" s="45" customFormat="1" ht="25.5">
      <c r="A109" s="58">
        <v>87</v>
      </c>
      <c r="B109" s="31" t="s">
        <v>237</v>
      </c>
      <c r="C109" s="13" t="s">
        <v>163</v>
      </c>
      <c r="D109" s="43" t="s">
        <v>144</v>
      </c>
      <c r="E109" s="44" t="s">
        <v>38</v>
      </c>
      <c r="F109" s="36">
        <v>1</v>
      </c>
      <c r="G109" s="17"/>
      <c r="H109" s="35"/>
    </row>
    <row r="110" spans="1:8" s="45" customFormat="1" ht="15">
      <c r="A110" s="41"/>
      <c r="B110" s="31"/>
      <c r="C110" s="42"/>
      <c r="D110" s="48" t="s">
        <v>73</v>
      </c>
      <c r="E110" s="49"/>
      <c r="F110" s="32"/>
      <c r="G110" s="49"/>
      <c r="H110" s="35"/>
    </row>
    <row r="111" spans="1:8" s="45" customFormat="1" ht="12.75">
      <c r="A111" s="58">
        <v>88</v>
      </c>
      <c r="B111" s="31" t="s">
        <v>238</v>
      </c>
      <c r="C111" s="13" t="s">
        <v>163</v>
      </c>
      <c r="D111" s="43" t="s">
        <v>146</v>
      </c>
      <c r="E111" s="44" t="s">
        <v>37</v>
      </c>
      <c r="F111" s="36">
        <v>7</v>
      </c>
      <c r="G111" s="17"/>
      <c r="H111" s="35"/>
    </row>
    <row r="112" spans="1:8" s="45" customFormat="1" ht="25.5">
      <c r="A112" s="58">
        <v>89</v>
      </c>
      <c r="B112" s="31" t="s">
        <v>239</v>
      </c>
      <c r="C112" s="13" t="s">
        <v>163</v>
      </c>
      <c r="D112" s="43" t="s">
        <v>139</v>
      </c>
      <c r="E112" s="44" t="s">
        <v>43</v>
      </c>
      <c r="F112" s="36">
        <v>4</v>
      </c>
      <c r="G112" s="17"/>
      <c r="H112" s="35"/>
    </row>
    <row r="113" spans="1:8" s="45" customFormat="1" ht="25.5">
      <c r="A113" s="58">
        <v>90</v>
      </c>
      <c r="B113" s="31" t="s">
        <v>240</v>
      </c>
      <c r="C113" s="13" t="s">
        <v>163</v>
      </c>
      <c r="D113" s="43" t="s">
        <v>140</v>
      </c>
      <c r="E113" s="44" t="s">
        <v>43</v>
      </c>
      <c r="F113" s="36">
        <v>33</v>
      </c>
      <c r="G113" s="17"/>
      <c r="H113" s="35"/>
    </row>
    <row r="114" spans="1:8" s="45" customFormat="1" ht="12.75">
      <c r="A114" s="58">
        <v>91</v>
      </c>
      <c r="B114" s="31" t="s">
        <v>241</v>
      </c>
      <c r="C114" s="13" t="s">
        <v>163</v>
      </c>
      <c r="D114" s="43" t="s">
        <v>74</v>
      </c>
      <c r="E114" s="44" t="s">
        <v>43</v>
      </c>
      <c r="F114" s="36">
        <v>51</v>
      </c>
      <c r="G114" s="17"/>
      <c r="H114" s="35"/>
    </row>
    <row r="115" spans="1:8" s="45" customFormat="1" ht="19.5" customHeight="1" thickBot="1">
      <c r="A115" s="58">
        <v>92</v>
      </c>
      <c r="B115" s="31" t="s">
        <v>242</v>
      </c>
      <c r="C115" s="13" t="s">
        <v>163</v>
      </c>
      <c r="D115" s="43" t="s">
        <v>141</v>
      </c>
      <c r="E115" s="44" t="s">
        <v>37</v>
      </c>
      <c r="F115" s="36">
        <v>885</v>
      </c>
      <c r="G115" s="17"/>
      <c r="H115" s="91"/>
    </row>
    <row r="116" spans="1:9" ht="13.5" thickBot="1">
      <c r="A116" s="121" t="s">
        <v>1</v>
      </c>
      <c r="B116" s="122"/>
      <c r="C116" s="122"/>
      <c r="D116" s="122"/>
      <c r="E116" s="122"/>
      <c r="F116" s="122"/>
      <c r="G116" s="122"/>
      <c r="H116" s="51"/>
      <c r="I116" s="7"/>
    </row>
    <row r="117" spans="1:9" ht="16.5" thickBot="1" thickTop="1">
      <c r="A117" s="128" t="s">
        <v>1</v>
      </c>
      <c r="B117" s="128"/>
      <c r="C117" s="128"/>
      <c r="D117" s="128"/>
      <c r="E117" s="128"/>
      <c r="F117" s="128"/>
      <c r="G117" s="128"/>
      <c r="H117" s="52"/>
      <c r="I117" s="90"/>
    </row>
    <row r="118" spans="1:10" ht="15.75" thickBot="1">
      <c r="A118" s="129" t="s">
        <v>27</v>
      </c>
      <c r="B118" s="129"/>
      <c r="C118" s="129"/>
      <c r="D118" s="129"/>
      <c r="E118" s="129"/>
      <c r="F118" s="129"/>
      <c r="G118" s="129"/>
      <c r="H118" s="29"/>
      <c r="J118" s="1"/>
    </row>
    <row r="119" spans="1:9" ht="15.75" thickBot="1">
      <c r="A119" s="127" t="s">
        <v>2</v>
      </c>
      <c r="B119" s="127"/>
      <c r="C119" s="127"/>
      <c r="D119" s="127"/>
      <c r="E119" s="127"/>
      <c r="F119" s="127"/>
      <c r="G119" s="127"/>
      <c r="H119" s="28"/>
      <c r="I119" s="7"/>
    </row>
  </sheetData>
  <mergeCells count="21">
    <mergeCell ref="A64:G64"/>
    <mergeCell ref="A42:G42"/>
    <mergeCell ref="A84:H84"/>
    <mergeCell ref="A83:G83"/>
    <mergeCell ref="A65:H65"/>
    <mergeCell ref="A1:H1"/>
    <mergeCell ref="A5:H5"/>
    <mergeCell ref="A24:H24"/>
    <mergeCell ref="A43:H43"/>
    <mergeCell ref="A2:H2"/>
    <mergeCell ref="A20:G20"/>
    <mergeCell ref="A21:H21"/>
    <mergeCell ref="A23:G23"/>
    <mergeCell ref="A116:G116"/>
    <mergeCell ref="A119:G119"/>
    <mergeCell ref="A117:G117"/>
    <mergeCell ref="A118:G118"/>
    <mergeCell ref="A87:G87"/>
    <mergeCell ref="A91:G91"/>
    <mergeCell ref="A88:H88"/>
    <mergeCell ref="A92:H92"/>
  </mergeCells>
  <printOptions horizontalCentered="1"/>
  <pageMargins left="0.4330708661417323" right="0.2755905511811024" top="0.47" bottom="0.59" header="0.26" footer="0.27"/>
  <pageSetup horizontalDpi="600" verticalDpi="600" orientation="portrait" paperSize="9" r:id="rId1"/>
  <headerFooter alignWithMargins="0">
    <oddHeader>&amp;LPrzedmiar  robót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Będzin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ST_01</dc:title>
  <dc:subject/>
  <dc:creator>JRP UM Będzin</dc:creator>
  <cp:keywords/>
  <dc:description/>
  <cp:lastModifiedBy>SPwB</cp:lastModifiedBy>
  <cp:lastPrinted>2012-05-22T12:37:24Z</cp:lastPrinted>
  <dcterms:created xsi:type="dcterms:W3CDTF">2005-01-05T14:36:10Z</dcterms:created>
  <dcterms:modified xsi:type="dcterms:W3CDTF">2012-06-06T12:14:33Z</dcterms:modified>
  <cp:category/>
  <cp:version/>
  <cp:contentType/>
  <cp:contentStatus/>
</cp:coreProperties>
</file>