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8070" tabRatio="879" activeTab="7"/>
  </bookViews>
  <sheets>
    <sheet name="ZESTAWIENIE-BĘ" sheetId="1" r:id="rId1"/>
    <sheet name="PR-BĘ" sheetId="2" r:id="rId2"/>
    <sheet name="PR-ŁA II-14" sheetId="3" r:id="rId3"/>
    <sheet name="PR-ŁA III-15" sheetId="4" r:id="rId4"/>
    <sheet name="PR-ŁA IV-16" sheetId="5" r:id="rId5"/>
    <sheet name="PR-GR II-19" sheetId="6" r:id="rId6"/>
    <sheet name="PR-Dł-21" sheetId="7" r:id="rId7"/>
    <sheet name="PR-SY-22" sheetId="8" r:id="rId8"/>
    <sheet name="PR-SZ-23" sheetId="9" r:id="rId9"/>
  </sheets>
  <definedNames>
    <definedName name="m">#REF!</definedName>
    <definedName name="_xlnm.Print_Area" localSheetId="6">'PR-Dł-21'!$A$1:$H$65</definedName>
    <definedName name="_xlnm.Print_Area" localSheetId="5">'PR-GR II-19'!$A$1:$H$105</definedName>
    <definedName name="_xlnm.Print_Area" localSheetId="2">'PR-ŁA II-14'!$A$1:$H$146</definedName>
    <definedName name="_xlnm.Print_Area" localSheetId="3">'PR-ŁA III-15'!$A$1:$H$150</definedName>
    <definedName name="_xlnm.Print_Area" localSheetId="4">'PR-ŁA IV-16'!$A$1:$H$182</definedName>
    <definedName name="_xlnm.Print_Area" localSheetId="7">'PR-SY-22'!$A$1:$H$78</definedName>
    <definedName name="_xlnm.Print_Area" localSheetId="8">'PR-SZ-23'!$A$1:$H$54</definedName>
    <definedName name="_xlnm.Print_Area" localSheetId="0">'ZESTAWIENIE-BĘ'!$A$1:$D$18</definedName>
    <definedName name="p">#REF!</definedName>
    <definedName name="t">#REF!</definedName>
    <definedName name="_xlnm.Print_Titles" localSheetId="1">'PR-BĘ'!$1:$4</definedName>
    <definedName name="_xlnm.Print_Titles" localSheetId="6">'PR-Dł-21'!$1:$4</definedName>
    <definedName name="_xlnm.Print_Titles" localSheetId="5">'PR-GR II-19'!$1:$4</definedName>
    <definedName name="_xlnm.Print_Titles" localSheetId="2">'PR-ŁA II-14'!$1:$4</definedName>
    <definedName name="_xlnm.Print_Titles" localSheetId="3">'PR-ŁA III-15'!$1:$4</definedName>
    <definedName name="_xlnm.Print_Titles" localSheetId="4">'PR-ŁA IV-16'!$1:$4</definedName>
    <definedName name="_xlnm.Print_Titles" localSheetId="7">'PR-SY-22'!$1:$4</definedName>
    <definedName name="_xlnm.Print_Titles" localSheetId="8">'PR-SZ-23'!$1:$4</definedName>
    <definedName name="_xlnm.Print_Titles" localSheetId="0">'ZESTAWIENIE-BĘ'!$1:$4</definedName>
  </definedNames>
  <calcPr fullCalcOnLoad="1"/>
</workbook>
</file>

<file path=xl/sharedStrings.xml><?xml version="1.0" encoding="utf-8"?>
<sst xmlns="http://schemas.openxmlformats.org/spreadsheetml/2006/main" count="2250" uniqueCount="873">
  <si>
    <t>koszt wykonania, umieszczenia i utrzymania tablic informacyjnych placu budowy (2 tablice)</t>
  </si>
  <si>
    <t>koszt wykonania Dokumentacji Wykonawcy (projekt organizacji robót, organizacji ruchu, odwodnienia wykopów, instrukcje DTR, rysunki, itp..) oraz uzyskanie wszelkich pozwoleń i uzgodnień, opłat</t>
  </si>
  <si>
    <t>koszt zmiany organizacji ruchu na czas robót bez projektu organizacji ruchu, docelowe oznakowanie</t>
  </si>
  <si>
    <r>
      <t>układanie kabla w rowie YKY 5x6 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z robotami ziemnymi oraz próbami pomontażowymi</t>
    </r>
  </si>
  <si>
    <r>
      <t>układanie kabla w rowie YKY 5x10 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z robotami ziemnymi oraz próbami pomontażowymi</t>
    </r>
  </si>
  <si>
    <t>Fi 1000 mm</t>
  </si>
  <si>
    <t>ST-00</t>
  </si>
  <si>
    <t>ST-02</t>
  </si>
  <si>
    <t>ST-05</t>
  </si>
  <si>
    <t>ST-03</t>
  </si>
  <si>
    <t>zasuwa kołnierzowa z obudową Fi 100 mm</t>
  </si>
  <si>
    <t>Fi 40 mm</t>
  </si>
  <si>
    <t>ZESTAWIENIE</t>
  </si>
  <si>
    <t>Nr Przedmiaru Robót</t>
  </si>
  <si>
    <t>Wykonanie kompletnych studni kanalizacyjnych z tworzyw sztucznych, z robotami ziemnymi, na podkładach z włazami</t>
  </si>
  <si>
    <t>Wykonanie kompletnych studzienek kanalizacyjnych systemowych z tworzyw sztucznych, z robotami ziemnymi, na podłożu</t>
  </si>
  <si>
    <t>Montaż rurociągów z tworzyw sztucznych PE, z robotami ziemnymi, z podsypką i obsypką oraz próbami pomontażowymi</t>
  </si>
  <si>
    <t>Wymagania ogólne dla kontraktu</t>
  </si>
  <si>
    <t>opłata za nadzory specjalistyczne - branżowe (energetyka, telekomunikacja, gazownia, wodociągi, inne)</t>
  </si>
  <si>
    <t>rozebranie nawierzchni z masy bitumicznej na podbudowie</t>
  </si>
  <si>
    <t>Montaż rurociągów z tworzyw sztucznych PVC-U, z robotami ziemnymi, z podsypką i obsypką oraz próbami pomontażowymi</t>
  </si>
  <si>
    <t>Montaż rurociągów WIPRO, z robotami ziemnymi, z podsypką i obsypką oraz próbami pomontażowymi</t>
  </si>
  <si>
    <t>ZASILANIE W ENERGIĘ ELEKTRYCZNĄ PRZEPOMPOWNI</t>
  </si>
  <si>
    <t>ST-06</t>
  </si>
  <si>
    <t>Zabudowa szafki pomiarowej</t>
  </si>
  <si>
    <t>Kabel zasilający szafkę sterowniczą przepompowni</t>
  </si>
  <si>
    <t>Ochrona od porażeń prądem elektrycznym</t>
  </si>
  <si>
    <t>montaż szafki licznikowej na fundamencie, wyposażonej wg projektu</t>
  </si>
  <si>
    <t>układanie kabla w rowie w rurze ochronnej YKY 5x6 mm2, z robotami ziemnymi oraz próbami pomontażowymi</t>
  </si>
  <si>
    <t>ST-08</t>
  </si>
  <si>
    <t>ST-09</t>
  </si>
  <si>
    <t>montaż złączy kablowych</t>
  </si>
  <si>
    <t>demontaż ulicznych studzienek ściekowych Fi 500 mm</t>
  </si>
  <si>
    <t>rozebranie wjazdów z masy bitumicznej na podbudowie</t>
  </si>
  <si>
    <t>rozebranie chodników z kostki brukowej na podbudowie</t>
  </si>
  <si>
    <t>rozebranie wjazdów z kostki brukowej na podbudowie</t>
  </si>
  <si>
    <t>ZADANIA NR 14, 15, 16, 21, 22, 23, 19                                                                                                            Budowa kanalizacji sanitarnej, deszczowej w Będzinie, oraz roboty przygotowawcze i odtworzeniowe</t>
  </si>
  <si>
    <t>„Gospodarka wodno-ściekowa w Będzinie. Etap II.
Zadania nr: 14, 15, 16, 21, 22, 23, 19”</t>
  </si>
  <si>
    <t>ZADANIA NR 14, 15, 16, 21, 22, 23, 19                                                                                                      Budowa kanalizacji sanitarnej, deszczowej w Będzinie, oraz roboty przygotowawcze i odtworzeniowe</t>
  </si>
  <si>
    <t>WYMAGANIA OGÓLNE DLA CAŁEGO KONTRAKTU 01 OBEJMUJĄCEGO ZADANIA NR 14, 15, 16, 21, 22, 23, 19</t>
  </si>
  <si>
    <t>ŚWIADCZENIA, OPŁATY DLA CAŁEGO KONTRAKTU 01 OBEJMUJĄCEGO ZADANIA NR 14, 15, 16, 21, 22, 23, 19</t>
  </si>
  <si>
    <t>rozebranie nawierzchni z płyt żelbetowych pełnych na podbudowie</t>
  </si>
  <si>
    <t>rozebranie chodników z kostki betonowej na podbudowie</t>
  </si>
  <si>
    <t>rozebranie chodników z płytek 50x50x7 cm na podbudowie</t>
  </si>
  <si>
    <t>rozebranie chodników z masy bitumiocznej na podbudowie</t>
  </si>
  <si>
    <t>odtworzenie i budowa chodników z kostki betonowej gr 8 cm na podbudowie - wjazdy</t>
  </si>
  <si>
    <t>odtworzenie i budowa krawężników betonowych 15x30 cm na ławach z betonu</t>
  </si>
  <si>
    <t>odtworzenie i budowa nawierzchni KR5 z betonu asfaltowego na podbudowie ze wzmocnieniem z odwodnieniem wgłębnym i ewentualną wymianą gruntu</t>
  </si>
  <si>
    <t>odtworzenie i budowa krawężników betonowych 15x30 cm na ławach z betonu wraz ze ściekami przykrawężnikowymi</t>
  </si>
  <si>
    <t>odtworzenie i budowa nawierzchni KR2 z betonu asfaltowego na podbudowie ze wzmocnieniem z odwodnieniem wgłębnym i ewentualną wymianą gruntu</t>
  </si>
  <si>
    <t>odtworzenie i budowa chodników z kostki betonowej gr 8 cm (częściowy odzysk) na podbudowie</t>
  </si>
  <si>
    <t>regulacja pionowa studzienek ściekowych ulicznych</t>
  </si>
  <si>
    <t>odtworzenie i budowa nawierzchni KR5 z betonu asfaltowego na podbudowie ze wzmocnieniem z odwodnieniem wgłębnym</t>
  </si>
  <si>
    <t>Fi 250x10,4 mm, SDR 17</t>
  </si>
  <si>
    <t>Fi 90x5,4 mm, SDR 17</t>
  </si>
  <si>
    <t>zasuwa kołnierzowa z obudową Fi 250 mm</t>
  </si>
  <si>
    <t>Fi 63x3,8 mm, SDR 11</t>
  </si>
  <si>
    <t>Fi 40x2,4 mm, SDR 11</t>
  </si>
  <si>
    <t>Wykonanie przewiertów wraz z robotami ziemnymi</t>
  </si>
  <si>
    <t>Montaż rur osłonowych na skrzyżowaniach</t>
  </si>
  <si>
    <t>Fi 110 mm - PE</t>
  </si>
  <si>
    <t>Fi 90 mm - PE</t>
  </si>
  <si>
    <t>Wykonanie kompletnych studni z kręgów betonowych na podkładach z włazami</t>
  </si>
  <si>
    <t>zawór napowietrzająco - odpowietrzający Fi 50 mm</t>
  </si>
  <si>
    <t>RAZEM netto (bez podatku VAT)</t>
  </si>
  <si>
    <t>Koszt zajęcia pasa drogowego</t>
  </si>
  <si>
    <t>* do przeniesienia do Formularza Oferty</t>
  </si>
  <si>
    <t>ŁĄCZNIE CENA OFERTOWA*  (z należnym podatkiem VAT)</t>
  </si>
  <si>
    <t>Wykonanie kompletnych studni kanalizacyjnych z kręgów betonowych, z robotami ziemnymi, na podkładach z izolacjami i włazami</t>
  </si>
  <si>
    <t>Fi 600 mm</t>
  </si>
  <si>
    <t>Fi 315 mm</t>
  </si>
  <si>
    <t>RUROCIĄG TŁOCZNY</t>
  </si>
  <si>
    <t>Montaż rurociągów z tworzyw sztucznych PE dwuściennych, z robotami ziemnymi, z podsypką i obsypką oraz próbami pomontażowymi</t>
  </si>
  <si>
    <t>Fi 400 mm, klasy S SDR 34</t>
  </si>
  <si>
    <t>Dostawa i montaż obiektów towarzyszących kanalizacji deszczowej wraz z robotami ziemnymi</t>
  </si>
  <si>
    <t>Wykonanie wylotu do potoku wraz z robotami ziemnymi</t>
  </si>
  <si>
    <t>Cena jedn. (bez VAT) EUR</t>
  </si>
  <si>
    <t>Wartość EUR (bez VAT)</t>
  </si>
  <si>
    <t>wykonanie wylotu do potoku zgodnie z projektem wraz z zamontowaniem krat zabezpieczających</t>
  </si>
  <si>
    <t>POMPOWNIE ŚCIEKÓW</t>
  </si>
  <si>
    <t>ST-04</t>
  </si>
  <si>
    <t>Dostawa i montaż kompletnie wyposażonych pompowni ścieków, z robotami ziemnymi, fundamentami, izolacjami</t>
  </si>
  <si>
    <t>dodatkowe wyposażenie przenośne wg projektu: detektor gazu, wentylator, urządzenia bezpieczeństwa</t>
  </si>
  <si>
    <t>Częściowy demontaż istniejącej i montaż rurociągów z tworzyw sztucznych PE, z robotami ziemnymi, z podsypką i obsypką oraz próbami pomontażowymi</t>
  </si>
  <si>
    <t>budowa nawierzchni z kostki wraz z wzmocnieniem pobocza z żużla paleniskowego</t>
  </si>
  <si>
    <t>drzewa o obwodach 10-226 cm</t>
  </si>
  <si>
    <t>Montaż rurociągów z PE, z robotami ziemnymi, z podsypką i obsypką oraz próbami pomontażowymi</t>
  </si>
  <si>
    <t>Wykonanie kompletnych studni deszczowych PE, z teleskopowym adapterem do wpustów ulicznych klasy D400, z robotami ziemnymi, na podłożu i izolacjami</t>
  </si>
  <si>
    <t>Wykonanie kompletnych studni kanalizacyjnych z PE, z robotami ziemnymi, na podkładach z izolacjami i włazami</t>
  </si>
  <si>
    <t>Montaż rurociągów z tworzyw sztucznych PE 100, SDR 17 z robotami ziemnymi, z podsypką i obsypką oraz próbami pomontażowymi</t>
  </si>
  <si>
    <t>Fi 90x6,7 mm, SDR 17</t>
  </si>
  <si>
    <t>Fi 63x3,8 mm, SDR 17</t>
  </si>
  <si>
    <t>Fi 40x2,4 mm, SDR 17</t>
  </si>
  <si>
    <t>hydrant naziemny Fi 80 mm PN 16</t>
  </si>
  <si>
    <t>Fi 150 mm z obudową</t>
  </si>
  <si>
    <t>Fi 80 mm z obudową</t>
  </si>
  <si>
    <t>roboty pomiarowe, tyczenie, nadzory, dokumentacja geodezyjna powykonawcza</t>
  </si>
  <si>
    <t>Wykonanie kompletnych wpustów ulicznych ściekowych, z robotami ziemnymi, na podłożu i izolacjami</t>
  </si>
  <si>
    <t>Fi 500 mm</t>
  </si>
  <si>
    <r>
      <t>m</t>
    </r>
    <r>
      <rPr>
        <vertAlign val="superscript"/>
        <sz val="10"/>
        <rFont val="Times New Roman"/>
        <family val="1"/>
      </rPr>
      <t>2</t>
    </r>
  </si>
  <si>
    <t>Przygotowanie zaplecza biurowego oraz placu budowy Wykonawcy</t>
  </si>
  <si>
    <t>ST-01</t>
  </si>
  <si>
    <t>Fi 250 mm - PE</t>
  </si>
  <si>
    <t>Fi 400 mm - PE</t>
  </si>
  <si>
    <t>Fi 2000 mm</t>
  </si>
  <si>
    <t>Zadanie 19. Uporządkowanie gospodarki wodno - ściekowej dz. Grodziec Etap II - ul. Piaskowa.</t>
  </si>
  <si>
    <t>Zadanie 22. Zrzut ścieków z Osiedla Syberka do kolektorów w ul. Małobądzkiej w Będzinie.</t>
  </si>
  <si>
    <t>Zadanie 23. Oczyszczalnia ścieków - budowa stacji zlewczej</t>
  </si>
  <si>
    <t>PR-ŁA III</t>
  </si>
  <si>
    <t>PR-ŁA IV</t>
  </si>
  <si>
    <t>PR-ŁA II</t>
  </si>
  <si>
    <t>PR-GR II</t>
  </si>
  <si>
    <t>PR-SY</t>
  </si>
  <si>
    <t>PR-DŁ</t>
  </si>
  <si>
    <t>PR-SZ</t>
  </si>
  <si>
    <t>Zadanie 14. Uporządkowanie kanalizacji sanitarnej, deszczowej, przebudowa wodociągu,  
         odtworzenie drogi dla terenów Łagiszy w Będzinie - Etap II.</t>
  </si>
  <si>
    <t>Zadanie 15. Uporządkowanie kanalizacji sanitarnej, deszczowej, przebudowa wodociągu, 
         odtworzenie drogi dla terenów Łagiszy w Będzinie - Etap III.</t>
  </si>
  <si>
    <t>Zadanie 16. Uporządkowanie kanalizacji sanitarnej, deszczowej, przebudowa wodociągu, 
         odtworzenie drogi dla terenów Łagiszy w Będzinie - Etap IV</t>
  </si>
  <si>
    <t>Zadanie 21. Budowa kanalizacja sanitarnej, deszczowej, wymiana wodociągu, odtworzenie nawierzchni w ul. Długiej.</t>
  </si>
  <si>
    <t>GRII.P.19.1</t>
  </si>
  <si>
    <t>GRII.P.19.2</t>
  </si>
  <si>
    <t>GRII.P.19.3</t>
  </si>
  <si>
    <t>GRII.P.19.4</t>
  </si>
  <si>
    <t>GRII.P.19.5</t>
  </si>
  <si>
    <t>GRII.P.19.6</t>
  </si>
  <si>
    <t>GRII.P.19.7</t>
  </si>
  <si>
    <t>GRII.S.19.8</t>
  </si>
  <si>
    <t>GRII.S.19.9</t>
  </si>
  <si>
    <t>GRII.S.19.10</t>
  </si>
  <si>
    <t>GRII.S.19.11</t>
  </si>
  <si>
    <t>GRII.S.19.12</t>
  </si>
  <si>
    <t>GRII.S.19.13</t>
  </si>
  <si>
    <t>GRII.S.19.14</t>
  </si>
  <si>
    <t>GRII.PS.19.15</t>
  </si>
  <si>
    <t>GRII.PS.19.16</t>
  </si>
  <si>
    <t>GRII.PS.19.17</t>
  </si>
  <si>
    <t>GRII.E.19.18</t>
  </si>
  <si>
    <t>GRII.E.19.19</t>
  </si>
  <si>
    <t>GRII.E.19.20</t>
  </si>
  <si>
    <t>GRII.E.19.21</t>
  </si>
  <si>
    <t>GRII.E.19.22</t>
  </si>
  <si>
    <t>GRII.E.19.23</t>
  </si>
  <si>
    <t>GRII.E.19.24</t>
  </si>
  <si>
    <t>GRII.E.19.25</t>
  </si>
  <si>
    <t>GRII.E.19.26</t>
  </si>
  <si>
    <t>GRII.E.19.27</t>
  </si>
  <si>
    <t>GRII.E.19.28</t>
  </si>
  <si>
    <t>GRII.E.19.29</t>
  </si>
  <si>
    <t>GRII.E.19.30</t>
  </si>
  <si>
    <t>GRII.D.19.31</t>
  </si>
  <si>
    <t>GRII.D.19.32</t>
  </si>
  <si>
    <t>GRII.D.19.33</t>
  </si>
  <si>
    <t>GRII.D.19.34</t>
  </si>
  <si>
    <t>GRII.D.19.35</t>
  </si>
  <si>
    <t>GRII.D.19.36</t>
  </si>
  <si>
    <t>GRII.D.19.37</t>
  </si>
  <si>
    <t>GRII.D.19.38</t>
  </si>
  <si>
    <t>GRII.D.19.39</t>
  </si>
  <si>
    <t>GRII.D.19.40</t>
  </si>
  <si>
    <t>GRII.W.19.41</t>
  </si>
  <si>
    <t>GRII.W.19.42</t>
  </si>
  <si>
    <t>GRII.W.19.43</t>
  </si>
  <si>
    <t>GRII.W.19.44</t>
  </si>
  <si>
    <t>GRII.W.19.45</t>
  </si>
  <si>
    <t>GRII.W.19.46</t>
  </si>
  <si>
    <t>GRII.W.19.47</t>
  </si>
  <si>
    <t>GRII.W.19.48</t>
  </si>
  <si>
    <t>GRII.W.19.49</t>
  </si>
  <si>
    <t>GRII.W.19.50</t>
  </si>
  <si>
    <t>GRII.W.19.51</t>
  </si>
  <si>
    <t>GRII.W.19.52</t>
  </si>
  <si>
    <t>GRII.Dr.19.53</t>
  </si>
  <si>
    <t>GRII.Dr.19.54</t>
  </si>
  <si>
    <t>GRII.Dr.19.55</t>
  </si>
  <si>
    <t>GRII.Dr.19.56</t>
  </si>
  <si>
    <t>GRII.Dr.19.57</t>
  </si>
  <si>
    <t>DŁ.P.21.1</t>
  </si>
  <si>
    <t>DŁ.P.21.2</t>
  </si>
  <si>
    <t>DŁ.P.21.3</t>
  </si>
  <si>
    <t>DŁ.S.21.4</t>
  </si>
  <si>
    <t>DŁ.S.21.5</t>
  </si>
  <si>
    <t>DŁ.S.21.6</t>
  </si>
  <si>
    <t>DŁ.S.21.7</t>
  </si>
  <si>
    <t>DŁ.D.21.8</t>
  </si>
  <si>
    <t>DŁ.D.21.9</t>
  </si>
  <si>
    <t>DŁ.D.21.10</t>
  </si>
  <si>
    <t>DŁ.D.21.11</t>
  </si>
  <si>
    <t>DŁ.W.21.12</t>
  </si>
  <si>
    <t>DŁ.W.21.13</t>
  </si>
  <si>
    <t>DŁ.W.21.14</t>
  </si>
  <si>
    <t>DŁ.W.21.15</t>
  </si>
  <si>
    <t>DŁ.W.21.16</t>
  </si>
  <si>
    <t>DŁ.W.21.17</t>
  </si>
  <si>
    <t>DŁ.W.21.18</t>
  </si>
  <si>
    <t>DŁ.W.21.19</t>
  </si>
  <si>
    <t>DŁ.W.21.20</t>
  </si>
  <si>
    <t>DŁ.W.21.21</t>
  </si>
  <si>
    <t>DŁ.W.21.22</t>
  </si>
  <si>
    <t>DŁ.W.21.23</t>
  </si>
  <si>
    <t>DŁ.W.21.24</t>
  </si>
  <si>
    <t>DŁ.W.21.25</t>
  </si>
  <si>
    <t>DŁ.W.21.26</t>
  </si>
  <si>
    <t>DŁ.W.21.27</t>
  </si>
  <si>
    <t>DŁ.W.21.28</t>
  </si>
  <si>
    <t>DŁ.W.21.29</t>
  </si>
  <si>
    <t>DŁ.W.21.30</t>
  </si>
  <si>
    <t>DŁ.W.21.31</t>
  </si>
  <si>
    <t>DŁ.W.21.32</t>
  </si>
  <si>
    <t>DŁ.Dr.21.33</t>
  </si>
  <si>
    <t>DŁ.Dr.21.34</t>
  </si>
  <si>
    <t>DŁ.Dr.21.35</t>
  </si>
  <si>
    <t>DŁ.Dr.21.36</t>
  </si>
  <si>
    <t>SY.P.22.1</t>
  </si>
  <si>
    <t>SY.P.22.2</t>
  </si>
  <si>
    <t>SY.P.22.3</t>
  </si>
  <si>
    <t>SY.P.22.4</t>
  </si>
  <si>
    <t>SY.P.22.5</t>
  </si>
  <si>
    <t>SY.P.22.6</t>
  </si>
  <si>
    <t>SY.P.22.7</t>
  </si>
  <si>
    <t>SY.P.22.8</t>
  </si>
  <si>
    <t>SY.P.22.9</t>
  </si>
  <si>
    <t>SY.P.22.10</t>
  </si>
  <si>
    <t>SY.S.22.11</t>
  </si>
  <si>
    <t>SY.S.22.12</t>
  </si>
  <si>
    <t>SY.S.22.13</t>
  </si>
  <si>
    <t>SY.S.22.14</t>
  </si>
  <si>
    <t>SY.S.22.15</t>
  </si>
  <si>
    <t>SY.S.22.16</t>
  </si>
  <si>
    <t>SY.D.22.17</t>
  </si>
  <si>
    <t>SY.D.22.18</t>
  </si>
  <si>
    <t>SY.D.22.19</t>
  </si>
  <si>
    <t>SY.D.22.20</t>
  </si>
  <si>
    <t>SY.D.22.21</t>
  </si>
  <si>
    <t>SY.D.22.22</t>
  </si>
  <si>
    <t>SY.D.22.23</t>
  </si>
  <si>
    <t>SY.D.22.24</t>
  </si>
  <si>
    <t>SY.D.22.25</t>
  </si>
  <si>
    <t>SY.D.22.26</t>
  </si>
  <si>
    <t>SY.D.22.27</t>
  </si>
  <si>
    <t>SY.D.22.28</t>
  </si>
  <si>
    <t>SY.D.22.29</t>
  </si>
  <si>
    <t>SY.D.22.30</t>
  </si>
  <si>
    <t>SY.PS.22.31</t>
  </si>
  <si>
    <t>SY.PS.22.32</t>
  </si>
  <si>
    <t>SY.PS.22.33</t>
  </si>
  <si>
    <t>SY.Dr.22.35</t>
  </si>
  <si>
    <t>SY.Dr.22.36</t>
  </si>
  <si>
    <t>SY.Dr.22.37</t>
  </si>
  <si>
    <t>SY.Dr.22.38</t>
  </si>
  <si>
    <t>SY.Dr.22.39</t>
  </si>
  <si>
    <t>SZ.P.23.1</t>
  </si>
  <si>
    <t>SZ.S.23.2</t>
  </si>
  <si>
    <t>SZ.S.23.3</t>
  </si>
  <si>
    <t>SZ.S.23.4</t>
  </si>
  <si>
    <t>SZ.S.23.5</t>
  </si>
  <si>
    <t>SZ.S.23.6</t>
  </si>
  <si>
    <t>SZ.S.23.7</t>
  </si>
  <si>
    <t>SZ.S.23.8</t>
  </si>
  <si>
    <t>SZ.W.23.9</t>
  </si>
  <si>
    <t>SZ.E.23.10</t>
  </si>
  <si>
    <t>SZ.E.23.11</t>
  </si>
  <si>
    <t>SZ.E.23.12</t>
  </si>
  <si>
    <t>SZ.E.23.13</t>
  </si>
  <si>
    <t>SZ.E.23.14</t>
  </si>
  <si>
    <t>SZ.E.23.15</t>
  </si>
  <si>
    <t>SZ.E.23.16</t>
  </si>
  <si>
    <t>SZ.E.23.17</t>
  </si>
  <si>
    <t>SZ.E.23.18</t>
  </si>
  <si>
    <t>SZ.E.23.19</t>
  </si>
  <si>
    <t>SZ.E.23.20</t>
  </si>
  <si>
    <t>SZ.E.23.21</t>
  </si>
  <si>
    <t>ŁAIII.D.15.17</t>
  </si>
  <si>
    <t>koszt urządzenia zaplecza biurowego oraz placu budowy dla zadań: 14, 15, 16, 20, 21, 22, 23, 19, Wykonawcy</t>
  </si>
  <si>
    <t>koszt utrzymania zaplecza biurowego oraz placu budowy dla zadań: 14, 15, 16, 20, 21, 22, 23, 19 Wykonawcy</t>
  </si>
  <si>
    <t>koszt likwidacji zaplecza biurowego oraz placu budowy dla zadań: 14, 15, 16, 20, 21, 22, 23, 19 Wykonawcy</t>
  </si>
  <si>
    <t>ZADANIE NR 14                                                                                                                                                              Uporządkowanie kanalizacji sanitarnej, deszczowej, przebudowa wodociągu, odtworzenie drogi dla terenów Łagiszy w Będzinie - Etap II</t>
  </si>
  <si>
    <t>Przedmiar Robót Nr PR-ŁA II</t>
  </si>
  <si>
    <t>Fi 355,6x5,6 mm</t>
  </si>
  <si>
    <t>Fi 225x13,4 mm, SDR 17</t>
  </si>
  <si>
    <t>zasuwa kołnierzowa z obudową Fi 200 mm</t>
  </si>
  <si>
    <t>uniwersalna opaska do nawiercania z odejściem gwintowym DN 150</t>
  </si>
  <si>
    <t>zawór napowietrzająco - odpowietrzający Fi 1"</t>
  </si>
  <si>
    <t>Fi 355x21,1 mm, SDR 17 rura osłonowa</t>
  </si>
  <si>
    <t>Fi 200 mm, klasy S SDR 35</t>
  </si>
  <si>
    <t>Fi 160 mm, klasy S SDR 36</t>
  </si>
  <si>
    <t>J.W. 40/400</t>
  </si>
  <si>
    <r>
      <t>osadnik o pojemności 2 m</t>
    </r>
    <r>
      <rPr>
        <vertAlign val="superscript"/>
        <sz val="10"/>
        <rFont val="Times New Roman"/>
        <family val="1"/>
      </rPr>
      <t>3</t>
    </r>
  </si>
  <si>
    <r>
      <t>j.w. 3,0 m</t>
    </r>
    <r>
      <rPr>
        <vertAlign val="superscript"/>
        <sz val="10"/>
        <rFont val="Times New Roman"/>
        <family val="1"/>
      </rPr>
      <t>3</t>
    </r>
  </si>
  <si>
    <t>pompownia P3 ze zbrojonego PEHD, Fi 1200 mm, wys 4,7 m, Q=2,5 l/s, Hp=19,4 m, Hg=10,0 m, P=2,0 kW z wyposażeniem wg projektu</t>
  </si>
  <si>
    <t>Fi 500 mm, klasy S SDR 34</t>
  </si>
  <si>
    <t>Fi 1500 mm</t>
  </si>
  <si>
    <t>Rozbiórka elementów dróg i parkingów z odwozem i utylizacją</t>
  </si>
  <si>
    <t>Fi 200x11,9 mm, SDR 17, PE 100</t>
  </si>
  <si>
    <t>Odwodnienie liniowe z elementów polimerobetonowych z rusztem ze stali nierdzewnej</t>
  </si>
  <si>
    <t>Odwodnienie liniowe</t>
  </si>
  <si>
    <t>KONTENEROWA STACJA ZLEWCZA</t>
  </si>
  <si>
    <t>Wykonanie i montaż kompletnie wyposażonej kontenerowej stacji zlewczej, z robotami ziemnymi, betonowymi, zbrojarskimi, izolacjami</t>
  </si>
  <si>
    <t>Dostawa i montaż kontenera ze stali nierdzewnej</t>
  </si>
  <si>
    <t>Dostawa i montaż urządzeń technologicznych wraz z AKPiA zgodnie z ST oraz dokumentacją projektową</t>
  </si>
  <si>
    <t>ROBOTY KONSTRUKCYJNE</t>
  </si>
  <si>
    <t>Wykonanie robót budowlano-konstrukcyjnych z robotami ziemnymi, izolacjami</t>
  </si>
  <si>
    <t>Konstrukcje żelbetowe</t>
  </si>
  <si>
    <t>ZASILANIE W ENERGIĘ ELEKTRYCZNĄ STACJI ZLEWCZEJ</t>
  </si>
  <si>
    <t>Rozdzielnica żeliwna w bud. krat - rozbudowa</t>
  </si>
  <si>
    <t>Dostawa i montaż skrzynki żeliwnej</t>
  </si>
  <si>
    <t>Dostawa i montaż rozłącznika bezpiecznikowego</t>
  </si>
  <si>
    <t>Tablica rozdzielcza kontenera TK</t>
  </si>
  <si>
    <t>Dostawa i montaż rozdzielnicy naściennej do aparatów modułowych 3x18s, IP55</t>
  </si>
  <si>
    <t>Dostawa i montaż wyłącznika różnicowoprądowego 3-fazowego</t>
  </si>
  <si>
    <t>Dostawa i montaż rozłącznika izolacyjnego 40A/4p</t>
  </si>
  <si>
    <t>Dostawa i montaż ochronnika przepięciowego klasy C</t>
  </si>
  <si>
    <t>dostawa i montaż rozłącznika bezpiecznikowego R303 16A</t>
  </si>
  <si>
    <t>dostawa i montaż wyłączników nadprądowych</t>
  </si>
  <si>
    <t>j. w. lampki sygnalizacyjnej</t>
  </si>
  <si>
    <t>Linia kablowa</t>
  </si>
  <si>
    <r>
      <t>układanie kabla w rowie lub rurze ochronnej z robotami ziemnymi oraz próbami pomontażowymi, kabel YKYżo 5x10 mm</t>
    </r>
    <r>
      <rPr>
        <vertAlign val="superscript"/>
        <sz val="10"/>
        <rFont val="Times New Roman"/>
        <family val="1"/>
      </rPr>
      <t>2</t>
    </r>
  </si>
  <si>
    <t>uziomy prętowe  l =3 m</t>
  </si>
  <si>
    <t>Instalacje elektryczne kontenera</t>
  </si>
  <si>
    <t>dostawa i montaż inst wewn kontenera, oświetlenie, obwody gniazdkowe</t>
  </si>
  <si>
    <t>ŁAII.P.14.1</t>
  </si>
  <si>
    <t>ŁAII.P.14.2</t>
  </si>
  <si>
    <t>ŁAII.P.14.3</t>
  </si>
  <si>
    <t>ŁAII.P.14.4</t>
  </si>
  <si>
    <t>ŁAII.P.14.5</t>
  </si>
  <si>
    <t>ŁAII.P.14.6</t>
  </si>
  <si>
    <t>ŁAII.P.14.7</t>
  </si>
  <si>
    <t>ŁAII.P.14.8</t>
  </si>
  <si>
    <t>ŁAII.P.14.9</t>
  </si>
  <si>
    <t>ŁAII.P.14.10</t>
  </si>
  <si>
    <t>ŁAII.P.14.11</t>
  </si>
  <si>
    <t>ŁAII.P.14.12</t>
  </si>
  <si>
    <t>ŁAII.P.14.13</t>
  </si>
  <si>
    <t>ŁAII.P.14.14</t>
  </si>
  <si>
    <t>ŁAII.P.14.15</t>
  </si>
  <si>
    <t>ŁAII.P.14.16</t>
  </si>
  <si>
    <t>ŁAII.P.14.17</t>
  </si>
  <si>
    <t>ŁAII.S.14.19</t>
  </si>
  <si>
    <t>ŁAII.S.14.20</t>
  </si>
  <si>
    <t>ŁAII.S.14.21</t>
  </si>
  <si>
    <t>ŁAII.S.14.22</t>
  </si>
  <si>
    <t>ŁAII.S.14.23</t>
  </si>
  <si>
    <t>ŁAII.S.14.24</t>
  </si>
  <si>
    <t>ŁAII.S.14.25</t>
  </si>
  <si>
    <t>ŁAII.S.14.26</t>
  </si>
  <si>
    <t>ŁAII.D.14.28</t>
  </si>
  <si>
    <t>ŁAII.D.14.29</t>
  </si>
  <si>
    <t>ŁAII.D.14.30</t>
  </si>
  <si>
    <t>ŁAII.D.14.31</t>
  </si>
  <si>
    <t>ŁAII.D.14.32</t>
  </si>
  <si>
    <t>ŁAII.D.14.33</t>
  </si>
  <si>
    <t>ŁAII.D.14.34</t>
  </si>
  <si>
    <t>ŁAII.D.14.35</t>
  </si>
  <si>
    <t>ŁAII.D.14.36</t>
  </si>
  <si>
    <t>ŁAII.D.14.37</t>
  </si>
  <si>
    <t>ŁAII.D.14.38</t>
  </si>
  <si>
    <t>ŁAII.PS.14.40</t>
  </si>
  <si>
    <t>ŁAII.PS.14.41</t>
  </si>
  <si>
    <t>ŁAII.PS.14.42</t>
  </si>
  <si>
    <t>ŁAII.PS.14.43</t>
  </si>
  <si>
    <t>ŁAII.PS.14.44</t>
  </si>
  <si>
    <t>ŁAII.PS.14.45</t>
  </si>
  <si>
    <t>ŁAII.W.14.47</t>
  </si>
  <si>
    <t>ŁAII.W.14.48</t>
  </si>
  <si>
    <t>ŁAII.W.14.49</t>
  </si>
  <si>
    <t>ŁAII.W.14.50</t>
  </si>
  <si>
    <t>ŁAII.W.14.51</t>
  </si>
  <si>
    <t>ŁAII.W.14.52</t>
  </si>
  <si>
    <t>ŁAII.W.14.53</t>
  </si>
  <si>
    <t>ŁAII.W.14.54</t>
  </si>
  <si>
    <t>ŁAII.W.14.55</t>
  </si>
  <si>
    <t>ŁAII.W.14.56</t>
  </si>
  <si>
    <t>ŁAII.W.14.57</t>
  </si>
  <si>
    <t>ŁAII.W.14.58</t>
  </si>
  <si>
    <t>ŁAII.W.14.59</t>
  </si>
  <si>
    <t>ŁAII.W.14.60</t>
  </si>
  <si>
    <t>ŁAII.W.14.61</t>
  </si>
  <si>
    <t>ŁAII.W.14.62</t>
  </si>
  <si>
    <t>ŁAII.Dr.14.64</t>
  </si>
  <si>
    <t>ŁAII.Dr.14.65</t>
  </si>
  <si>
    <t>ŁAII.Dr.14.66</t>
  </si>
  <si>
    <t>ŁAII.Dr.14.67</t>
  </si>
  <si>
    <t>ŁAII.Dr.14.68</t>
  </si>
  <si>
    <t>ŁAII.Dr.14.69</t>
  </si>
  <si>
    <t>ŁAII.Dr.14.70</t>
  </si>
  <si>
    <t>ŁAII.Dr.14.71</t>
  </si>
  <si>
    <t>ŁAII.Dr.14.72</t>
  </si>
  <si>
    <t>ŁAII.Dr.14.73</t>
  </si>
  <si>
    <t>ŁAII.Dr.14.74</t>
  </si>
  <si>
    <t>ŁAII.Dr.14.75</t>
  </si>
  <si>
    <t>ŁAII.Dr.14.76</t>
  </si>
  <si>
    <t>ŁAII.Dr.14.77</t>
  </si>
  <si>
    <t>ŁAII.Dr.14.78</t>
  </si>
  <si>
    <t>ŁAII.Dr.14.79</t>
  </si>
  <si>
    <t>ŁAII.Dr.14.80</t>
  </si>
  <si>
    <t>ŁAII.Dr.14.81</t>
  </si>
  <si>
    <t>ŁAII.Dr.14.82</t>
  </si>
  <si>
    <t>ŁAII.Dr.14.83</t>
  </si>
  <si>
    <t>ŁAII.E.14.85</t>
  </si>
  <si>
    <t>ŁAII.E.14.86</t>
  </si>
  <si>
    <t>ŁAII.E.14.87</t>
  </si>
  <si>
    <t>ŁAII.E.14.88</t>
  </si>
  <si>
    <t>ŁAIII.P.15.1</t>
  </si>
  <si>
    <t>ŁAIII.P.15.2</t>
  </si>
  <si>
    <t>ŁAIII.P.15.3</t>
  </si>
  <si>
    <t>ŁAIII.P.15.4</t>
  </si>
  <si>
    <t>ŁAIII.P.15.5</t>
  </si>
  <si>
    <t>ŁAIII.P.15.6</t>
  </si>
  <si>
    <t>ŁAIII.P.15.7</t>
  </si>
  <si>
    <t>ŁAIII.P.15.8</t>
  </si>
  <si>
    <t>ŁAIII.P.15.9</t>
  </si>
  <si>
    <t>ŁAIII.S.15.10</t>
  </si>
  <si>
    <t>ŁAIII.S.15.11</t>
  </si>
  <si>
    <t>ŁAIII.S.15.12</t>
  </si>
  <si>
    <t>ŁAIII.S.15.13</t>
  </si>
  <si>
    <t>ŁAIII.S.15.14</t>
  </si>
  <si>
    <t>ŁAIII.S.15.15</t>
  </si>
  <si>
    <t>ŁAIII.S.15.16</t>
  </si>
  <si>
    <t>ŁAIII.D.15.18</t>
  </si>
  <si>
    <t>ŁAIII.D.15.19</t>
  </si>
  <si>
    <t>ŁAIII.D.15.20</t>
  </si>
  <si>
    <t>ŁAIII.D.15.21</t>
  </si>
  <si>
    <t>ŁAIII.D.15.22</t>
  </si>
  <si>
    <t>ŁAIII.D.15.23</t>
  </si>
  <si>
    <t>ŁAIII.D.15.24</t>
  </si>
  <si>
    <t>ŁAIII.D.15.25</t>
  </si>
  <si>
    <t>ŁAIII.D.15.26</t>
  </si>
  <si>
    <t>ŁAIII.D.15.27</t>
  </si>
  <si>
    <t>ŁAIII.D.15.29</t>
  </si>
  <si>
    <t>ŁAIII.D.15.30</t>
  </si>
  <si>
    <t>ŁAIII.D.15.31</t>
  </si>
  <si>
    <t>ŁAIII.D.15.32</t>
  </si>
  <si>
    <t>ŁAIII.PS.15.33</t>
  </si>
  <si>
    <t>ŁAIII.PS.15.34</t>
  </si>
  <si>
    <t>ŁAIII.PS.15.35</t>
  </si>
  <si>
    <t>ŁAIII.PS.15.36</t>
  </si>
  <si>
    <t>ŁAIII.PS.15.37</t>
  </si>
  <si>
    <t>ŁAIII.PS.15.38</t>
  </si>
  <si>
    <t>ŁAIII.W.15.39</t>
  </si>
  <si>
    <t>ŁAIII.W.15.40</t>
  </si>
  <si>
    <t>ŁAIII.W.15.41</t>
  </si>
  <si>
    <t>ŁAIII.W.15.42</t>
  </si>
  <si>
    <t>ŁAIII.W.15.43</t>
  </si>
  <si>
    <t>ŁAIII.W.15.44</t>
  </si>
  <si>
    <t>ŁAIII.W.15.45</t>
  </si>
  <si>
    <t>ŁAIII.W.15.46</t>
  </si>
  <si>
    <t>ŁAIII.W.15.47</t>
  </si>
  <si>
    <t>ŁAIII.W.15.48</t>
  </si>
  <si>
    <t>ŁAIII.W.15.49</t>
  </si>
  <si>
    <t>ŁAIII.W.15.50</t>
  </si>
  <si>
    <t>ŁAIII.W.15.51</t>
  </si>
  <si>
    <t>ŁAIII.W.15.52</t>
  </si>
  <si>
    <t>ŁAIII.W.15.53</t>
  </si>
  <si>
    <t>ŁAIII.W.15.54</t>
  </si>
  <si>
    <t>ŁAIII.Dr.15.55</t>
  </si>
  <si>
    <t>ŁAIII.Dr.15.56</t>
  </si>
  <si>
    <t>ŁAIII.Dr.15.57</t>
  </si>
  <si>
    <t>ŁAIII.Dr.15.58</t>
  </si>
  <si>
    <t>ŁAIII.Dr.15.59</t>
  </si>
  <si>
    <t>ŁAIII.Dr.15.60</t>
  </si>
  <si>
    <t>ŁAIII.Dr.15.61</t>
  </si>
  <si>
    <t>ŁAIII.Dr.15.62</t>
  </si>
  <si>
    <t>ŁAIII.Dr.15.63</t>
  </si>
  <si>
    <t>ŁAIII.Dr.15.64</t>
  </si>
  <si>
    <t>ŁAIII.Dr.15.65</t>
  </si>
  <si>
    <t>ŁAIII.Dr.15.66</t>
  </si>
  <si>
    <t>ŁAIII.Dr.15.67</t>
  </si>
  <si>
    <t>ŁAIII.Dr.15.68</t>
  </si>
  <si>
    <t>ŁAIII.Dr.15.69</t>
  </si>
  <si>
    <t>ŁAIII.Dr.15.70</t>
  </si>
  <si>
    <t>ŁAIII.Dr.15.71</t>
  </si>
  <si>
    <t>ŁAIII.E.15.72</t>
  </si>
  <si>
    <t>ŁAIII.E.15.73</t>
  </si>
  <si>
    <t>ŁAIII.E.15.74</t>
  </si>
  <si>
    <t>ŁAIII.E.15.75</t>
  </si>
  <si>
    <t>ŁAIII.E.15.76</t>
  </si>
  <si>
    <t>ŁAIII.E.15.77</t>
  </si>
  <si>
    <t>ŁAIII.E.15.78</t>
  </si>
  <si>
    <t>ŁAIII.E.15.79</t>
  </si>
  <si>
    <t>ŁAIII.E.15.80</t>
  </si>
  <si>
    <t>ŁAIII.E.15.81</t>
  </si>
  <si>
    <t>ŁAIII.E.15.82</t>
  </si>
  <si>
    <t>ŁAIII.E.15.83</t>
  </si>
  <si>
    <t>ŁAIII.E.15.84</t>
  </si>
  <si>
    <t>ŁAIV.P.16.1</t>
  </si>
  <si>
    <t>ŁAIV.P.16.2</t>
  </si>
  <si>
    <t>ŁAIV.P.16.3</t>
  </si>
  <si>
    <t>ŁAIV.P.16.4</t>
  </si>
  <si>
    <t>ŁAIV.P.16.5</t>
  </si>
  <si>
    <t>ŁAIV.P.16.6</t>
  </si>
  <si>
    <t>ŁAIV.P.16.7</t>
  </si>
  <si>
    <t>ŁAIV.P.16.8</t>
  </si>
  <si>
    <t>ŁAIV.P.16.9</t>
  </si>
  <si>
    <t>ŁAIV.P.16.10</t>
  </si>
  <si>
    <t>ŁAIV.P.16.11</t>
  </si>
  <si>
    <t>ŁAIV.P.16.12</t>
  </si>
  <si>
    <t>ŁAIV.P.16.13</t>
  </si>
  <si>
    <t>ŁAIV.P.16.14</t>
  </si>
  <si>
    <t>ŁAIV.P.16.15</t>
  </si>
  <si>
    <t>ŁAIV.P.16.16</t>
  </si>
  <si>
    <t>ŁAIV.P.16.17</t>
  </si>
  <si>
    <t>ŁAIV.P.16.18</t>
  </si>
  <si>
    <t>ŁAIV.P.16.19</t>
  </si>
  <si>
    <t>ŁAIV.P.16.20</t>
  </si>
  <si>
    <t>ŁAIV.P.16.21</t>
  </si>
  <si>
    <t>ŁAIV.P.16.22</t>
  </si>
  <si>
    <t>ŁAIV.P.16.23</t>
  </si>
  <si>
    <t>ŁAIV.P.16.24</t>
  </si>
  <si>
    <t>ŁAIV.P.16.25</t>
  </si>
  <si>
    <t>ŁAIV.P.16.26</t>
  </si>
  <si>
    <t>ŁAIV.P.16.27</t>
  </si>
  <si>
    <t>ŁAIV.P.16.28</t>
  </si>
  <si>
    <t>ŁAIV.P.16.29</t>
  </si>
  <si>
    <t>ŁAIV.P.16.30</t>
  </si>
  <si>
    <t>ŁAIV.P.16.31</t>
  </si>
  <si>
    <t>ŁAIV.P.16.32</t>
  </si>
  <si>
    <t>ŁAIV.P.16.33</t>
  </si>
  <si>
    <t>ŁAIV.P.16.34</t>
  </si>
  <si>
    <t>ŁAIV.P.16.35</t>
  </si>
  <si>
    <t>ŁAIV.S.16.36</t>
  </si>
  <si>
    <t>ŁAIV.S.16.37</t>
  </si>
  <si>
    <t>ŁAIV.S.16.38</t>
  </si>
  <si>
    <t>ŁAIV.S.16.39</t>
  </si>
  <si>
    <t>ŁAIV.S.16.40</t>
  </si>
  <si>
    <t>ŁAIV.S.16.41</t>
  </si>
  <si>
    <t>ŁAIV.S.16.42</t>
  </si>
  <si>
    <t>ŁAIV.S.16.43</t>
  </si>
  <si>
    <t>ŁAIV.D.16.44</t>
  </si>
  <si>
    <t>ŁAIV.D.16.45</t>
  </si>
  <si>
    <t>ŁAIV.D.16.46</t>
  </si>
  <si>
    <t>ŁAIV.D.16.47</t>
  </si>
  <si>
    <t>ŁAIV.D.16.48</t>
  </si>
  <si>
    <t>ŁAIV.PS.16.49</t>
  </si>
  <si>
    <t>ŁAIV.PS.16.50</t>
  </si>
  <si>
    <t>ŁAIV.W.16.51</t>
  </si>
  <si>
    <t>ŁAIV.W.16.52</t>
  </si>
  <si>
    <t>ŁAIV.W.16.53</t>
  </si>
  <si>
    <t>ŁAIV.W.16.54</t>
  </si>
  <si>
    <t>ŁAIV.W.16.55</t>
  </si>
  <si>
    <t>ŁAIV.W.16.56</t>
  </si>
  <si>
    <t>ŁAIV.W.16.57</t>
  </si>
  <si>
    <t>ŁAIV.W.16.58</t>
  </si>
  <si>
    <t>ŁAIV.W.16.59</t>
  </si>
  <si>
    <t>ŁAIV.W.16.60</t>
  </si>
  <si>
    <t>ŁAIV.W.16.61</t>
  </si>
  <si>
    <t>ŁAIV.W.16.62</t>
  </si>
  <si>
    <t>ŁAIV.W.16.63</t>
  </si>
  <si>
    <t>ŁAIV.W.16.64</t>
  </si>
  <si>
    <t>ŁAIV.W.16.65</t>
  </si>
  <si>
    <t>ŁAIV.W.16.66</t>
  </si>
  <si>
    <t>ŁAIV.W.16.67</t>
  </si>
  <si>
    <t>ŁAIV.W.16.68</t>
  </si>
  <si>
    <t>ŁAIV.Dr.16.69</t>
  </si>
  <si>
    <t>ŁAIV.Dr.16.70</t>
  </si>
  <si>
    <t>ŁAIV.Dr.16.71</t>
  </si>
  <si>
    <t>ŁAIV.Dr.16.72</t>
  </si>
  <si>
    <t>ŁAIV.Dr.16.73</t>
  </si>
  <si>
    <t>ŁAIV.Dr.16.74</t>
  </si>
  <si>
    <t>ŁAIV.Dr.16.75</t>
  </si>
  <si>
    <t>ŁAIV.Dr.16.76</t>
  </si>
  <si>
    <t>ŁAIV.Dr.16.77</t>
  </si>
  <si>
    <t>ŁAIV.Dr.16.78</t>
  </si>
  <si>
    <t>ŁAIV.Dr.16.79</t>
  </si>
  <si>
    <t>ŁAIV.Dr.16.80</t>
  </si>
  <si>
    <t>ŁAIV.Dr.16.81</t>
  </si>
  <si>
    <t>ŁAIV.Dr.16.82</t>
  </si>
  <si>
    <t>ŁAIV.Dr.16.83</t>
  </si>
  <si>
    <t>ŁAIV.Dr.16.84</t>
  </si>
  <si>
    <t>ŁAIV.Dr.16.85</t>
  </si>
  <si>
    <t>ŁAIV.Dr.16.86</t>
  </si>
  <si>
    <t>ŁAIV.Dr.16.87</t>
  </si>
  <si>
    <t>ŁAIV.Dr.16.88</t>
  </si>
  <si>
    <t>ŁAIV.Dr.16.89</t>
  </si>
  <si>
    <t>ŁAIV.Dr.16.90</t>
  </si>
  <si>
    <t>ŁAIV.Dr.16.91</t>
  </si>
  <si>
    <t>ŁAIV.Dr.16.92</t>
  </si>
  <si>
    <t>ŁAIV.Dr.16.93</t>
  </si>
  <si>
    <t>ŁAIV.Dr.16.94</t>
  </si>
  <si>
    <t>ŁAIV.Dr.16.95</t>
  </si>
  <si>
    <t>ŁAIV.Dr.16.96</t>
  </si>
  <si>
    <t>ŁAIV.Dr.16.97</t>
  </si>
  <si>
    <t>ŁAIV.Dr.16.98</t>
  </si>
  <si>
    <t>ŁAIV.Dr.16.99</t>
  </si>
  <si>
    <t>ŁAIV.Dr.16.100</t>
  </si>
  <si>
    <t>ŁAIV.Dr.16.101</t>
  </si>
  <si>
    <t>ŁAIV.Dr.16.102</t>
  </si>
  <si>
    <t>ŁAIV.Dr.16.103</t>
  </si>
  <si>
    <t>ŁAIV.Dr.16.104</t>
  </si>
  <si>
    <t>ŁAIV.Dr.16.105</t>
  </si>
  <si>
    <t>ŁAIV.Dr.16.106</t>
  </si>
  <si>
    <t>ŁAIV.Dr.16.107</t>
  </si>
  <si>
    <t>ŁAIV.Dr.16.108</t>
  </si>
  <si>
    <t>ŁAIV.E.16.108</t>
  </si>
  <si>
    <t>ŁAIV.E.16.109</t>
  </si>
  <si>
    <t>ŁAIV.E.16.110</t>
  </si>
  <si>
    <t>ŁAIV.E.16.111</t>
  </si>
  <si>
    <t>hydrant podziemny Fi 80 mm</t>
  </si>
  <si>
    <t>Fi 80 mm</t>
  </si>
  <si>
    <t>Fi 425 mm</t>
  </si>
  <si>
    <t>RAZEM (netto)</t>
  </si>
  <si>
    <t>VAT  22%</t>
  </si>
  <si>
    <t>RAZEM (brutto) z należnym podatkiem VAT</t>
  </si>
  <si>
    <t>Fi 110x6,6 mm, SDR 17</t>
  </si>
  <si>
    <t>PR-BĘ</t>
  </si>
  <si>
    <t>Przedmiar Robót Nr PR-BĘ</t>
  </si>
  <si>
    <t>koszt zajęcia pasa drogowego innego niż drogi miejskie i gminne wg projektu</t>
  </si>
  <si>
    <t>RUROCIĄG TŁOCZNY ŚCIEKÓW SANITARNYCH</t>
  </si>
  <si>
    <t>Montaż armatury rurociągu tłocznego</t>
  </si>
  <si>
    <t>Fi 150 mm</t>
  </si>
  <si>
    <t>Wykonanie kompletnych studni kanalizacyjnych z kręgów żelbetowych, z robotami ziemnymi, na podkładach z izolacjami i włazami</t>
  </si>
  <si>
    <t>Fi 160 mm - dla kabli</t>
  </si>
  <si>
    <t>Wartość EUR</t>
  </si>
  <si>
    <t>Wykonanie oświetlenia zewnętrznego słupowego</t>
  </si>
  <si>
    <t>POMPOWNIE ŚCIEKÓW SANITARNYCH</t>
  </si>
  <si>
    <t>ST-07</t>
  </si>
  <si>
    <t>separator lamelowy 10/100</t>
  </si>
  <si>
    <t>Fi 160x14,6 mm, SDR 11</t>
  </si>
  <si>
    <t>Fi 110x10 mm, SDR 11</t>
  </si>
  <si>
    <t>Fi 40x3,7 mm, SDR 11</t>
  </si>
  <si>
    <t>DN 80 / 90 mm z króćcem do zgrzewania</t>
  </si>
  <si>
    <t>DN 31 / 40 mm do zgrzewania</t>
  </si>
  <si>
    <t>Zawór redukcyjny Dn 150</t>
  </si>
  <si>
    <t>zasuwa z obudową Fi 100 mm do zgrzewania</t>
  </si>
  <si>
    <t>Montaż armatury sieci wodociągowej, z obudową</t>
  </si>
  <si>
    <t>hydrant podziemny Fi 80 mm, kolano, króciec żeliwny</t>
  </si>
  <si>
    <t>Opaska do nawiercania do rur stalowych z odgałęzieniem kołnierzowym Dn400 / Dn150</t>
  </si>
  <si>
    <t>Opaska przyłączeniowa bezzaworowa Dn150 / Dn150</t>
  </si>
  <si>
    <t>Wykonanie kompletnych studni redukcyjnych z kręgów żelbetowych, z robotami ziemnymi, na podkładach z izolacjami i włazami</t>
  </si>
  <si>
    <t>ZASILANIE PRZEPOMPOWNI SANITARNEJ</t>
  </si>
  <si>
    <t>Zabudowa szafki SG</t>
  </si>
  <si>
    <t>Zabudowa szafki S</t>
  </si>
  <si>
    <t>montaż szafki wolnostojącej w obudowie żelbetowej z płytami montażowymi na fundamencie, wyposażonej wg projektu</t>
  </si>
  <si>
    <t>montaż aparatów elektrycznych wg projektu, miernik ultradzwiękowy</t>
  </si>
  <si>
    <t>montaż aparatów elektrycznych wg projektu, detektor gazu typu Gag-2</t>
  </si>
  <si>
    <t>montaż aparatów elektrycznych wg projektu, ochronniki</t>
  </si>
  <si>
    <t>montaż aparatów elektrycznych wg projektu, montaż aparatury na płycie SA</t>
  </si>
  <si>
    <t>montaż transformatora bezpieczeństwa 250VA</t>
  </si>
  <si>
    <t>montaż termostatu TE4</t>
  </si>
  <si>
    <t>Kabel zasilający szafkę S, Linia nn i kabel oświetleniowy</t>
  </si>
  <si>
    <r>
      <t>układanie kabla w rowie YKY 3x6 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z robotami ziemnymi oraz próbami pomontażowymi</t>
    </r>
  </si>
  <si>
    <t>układanie rur ochronnych PCW DN 140</t>
  </si>
  <si>
    <t>oświetlenie zewnętrzne - słup żelbetowy osadzony w gruncie z wysięgnikiem i okablowaniem, oprawą rtęciową kompletną i wyłącznikiem zmierzchowym</t>
  </si>
  <si>
    <t>drzewa o średnicy do 70 cm</t>
  </si>
  <si>
    <t>rozebranie nawierzchni z masy bitumicznej na podbudowie - jezdnia</t>
  </si>
  <si>
    <t>rozebranie nawierzchni i chodników z płyt betonowych gr 12 cm na podbudowie</t>
  </si>
  <si>
    <t>rozebranie nawierzchni z masy bitumicznej na podbudowie - wjazdy</t>
  </si>
  <si>
    <t xml:space="preserve">odtworzenie i budowa krawężników betonowych 15x30 cm na ławach z betonu z oporem </t>
  </si>
  <si>
    <t>RAZEM zadanie nr 19  netto (bez podatku VAT)</t>
  </si>
  <si>
    <t>RAZEM zadanie nr 16  netto (bez podatku VAT)</t>
  </si>
  <si>
    <t>RAZEM zadanie nr 15  netto (bez podatku VAT)</t>
  </si>
  <si>
    <t>RAZEM ZADANIE NR  14</t>
  </si>
  <si>
    <t>RAZEM ZADANIE NR  15</t>
  </si>
  <si>
    <t>RAZEM ZADANIE NR  16</t>
  </si>
  <si>
    <t>RAZEM ZADANIE NR  19</t>
  </si>
  <si>
    <t>dostawa imontaż barier energochłonnych plus odc. początkowym 8,0 m i końcowym 4,0 m</t>
  </si>
  <si>
    <t>rozebranie nawierzchni z masy mineralno-bitumicznej na podbudowie - jezdnia</t>
  </si>
  <si>
    <t xml:space="preserve">odtworzenie i budowa nawierzchni z betonu asfaltowego na podbudowie </t>
  </si>
  <si>
    <t>ZADANIE NR 21                                                                                                                                                              Budowa kanalizacja sanitarnej, deszczowej, wymiana wodociągu, odtworzenie nawierzchni w ul. Długiej.</t>
  </si>
  <si>
    <t>Przedmiar Robót Nr PR-DŁ</t>
  </si>
  <si>
    <t>RAZEM zadanie nr 21  netto (bez podatku VAT)</t>
  </si>
  <si>
    <t>RAZEM ZADANIE NR  21</t>
  </si>
  <si>
    <t>Fi min 400 mm</t>
  </si>
  <si>
    <t>czwórnik Combi Fi 200 - cztery zasuwy z obudową</t>
  </si>
  <si>
    <t>czwórnik Combi Fi 150 - cztery zasuwy z obudową</t>
  </si>
  <si>
    <t>trójnik Combi Fi 200 - trzy zasuwy z obudową</t>
  </si>
  <si>
    <t>zawór do nawiercania Fi 225/63</t>
  </si>
  <si>
    <t>zawór do nawiercania Fi 225/40</t>
  </si>
  <si>
    <t>zawór do nawiercania Fi 160/40</t>
  </si>
  <si>
    <t>zawór do nawiercania Fi 110/40</t>
  </si>
  <si>
    <t>zawór do nawiercania Fi 63/40</t>
  </si>
  <si>
    <t>Zabezpieczenie istniejącego uzbrojenia</t>
  </si>
  <si>
    <t>Fi 250 stalowa w izolacji ZO2 (60x4)</t>
  </si>
  <si>
    <t>Fi 250 stalowa w izolacji ZO2 (3x8)</t>
  </si>
  <si>
    <t>Fi 150 stalowa w izolacji ZO2 (27x8)</t>
  </si>
  <si>
    <t>Opracowanie dokumentacji projektowej oraz przebudowa przepustu DN 1500 na potoku Psarka</t>
  </si>
  <si>
    <t>Kod</t>
  </si>
  <si>
    <t>6*7</t>
  </si>
  <si>
    <t>BĘ.O.0.1</t>
  </si>
  <si>
    <t>BĘ.O.0.2</t>
  </si>
  <si>
    <t>BĘ.O.0.3</t>
  </si>
  <si>
    <t>BĘ.O.0.4</t>
  </si>
  <si>
    <t>BĘ.O.0.5</t>
  </si>
  <si>
    <t>BĘ.O.0.6</t>
  </si>
  <si>
    <t>BĘ.O.0.7</t>
  </si>
  <si>
    <t>BĘ.O.0.8</t>
  </si>
  <si>
    <t>BĘ.O.0.9</t>
  </si>
  <si>
    <t>BĘ.O.0.10</t>
  </si>
  <si>
    <t>BĘ.O.0.11</t>
  </si>
  <si>
    <t>BĘ.O.0.12</t>
  </si>
  <si>
    <t>BĘ.O.0.13</t>
  </si>
  <si>
    <t>BĘ.O.0.14</t>
  </si>
  <si>
    <t>pompownia P4 ze zbrojonego PEHD, Fi 1200 mm, wys 3,0 m, Q=3,4 l/s, Hp=10,5 m, Hg=3 m, P=1,1 kW z wyposażeniem wg projektu</t>
  </si>
  <si>
    <t>pompownia P5 ze zbrojonego PEHD, Fi 1200 mm, wys 4,2 m, Q=3,3 l/s, Hp=5,0 m, Hg=2,0 m, P=1,1 kW z wyposażeniem wg projektu</t>
  </si>
  <si>
    <t>pompownia P9 ze zbrojonego PEHD, Fi 1500 mm, wys 3,8 m, Q=7,1 l/s, Hp=13,2 m, Hg=9,8 m, P=3,1 kW z wyposażeniem wg projektu</t>
  </si>
  <si>
    <t>ZADANIE NR 16                                                                                                                                                              Uporządkowanie kanalizacji sanitarnej, deszczowej, przebudowa wodociągu, odtworzenie drogi dla terenów Łagiszy w Będzinie - Etap IV</t>
  </si>
  <si>
    <t>Przedmiar Robót Nr PR-ŁA IV</t>
  </si>
  <si>
    <t>UL. Jedności</t>
  </si>
  <si>
    <t>rozebranie chodników z płytek 35x35x5 cm na podbudowie</t>
  </si>
  <si>
    <t>ręczne rozebranie nawierzchni z masy bitumicznej na podbudowie</t>
  </si>
  <si>
    <t>odtworzenie i budowa chodników z kostki betonowej gr 8 cm na podbudowie, w tym 1 160 m2 kostki z rozbiórki</t>
  </si>
  <si>
    <t>odtworzenie i budowa chodników z kostki betonowej gr 8 cm na podbudowie - wjazdy, w tym 262 m2 kostki z rozbiórki</t>
  </si>
  <si>
    <t>UL. Ogrodowa</t>
  </si>
  <si>
    <t>odtworzenie i budowa krawężników betonowych 22x15 cm na ławach z betonu</t>
  </si>
  <si>
    <t>budowa studzienek ściekowych ulicznych DN 500 z osadnikiem</t>
  </si>
  <si>
    <t>UL. Drzewna</t>
  </si>
  <si>
    <t>rozebranie nawierzchni z kostki brukowej na podbudowie</t>
  </si>
  <si>
    <t>rozbiórka istniejącego umocnienia rowu z płyt betonowych 50x50x7</t>
  </si>
  <si>
    <t>odtworzenie i budowa chodników z kostki betonowej gr 8 cm na podbudowie, w tym 486 m2 kostki z rozbiórki</t>
  </si>
  <si>
    <t>odtworzenie i budowa obrzeży betonowych 8x30 cm, w tym 296 m obrzeży z rozbiórki</t>
  </si>
  <si>
    <t>odtworzenie i budowa chodników z kostki betonowej gr 8 cm na podbudowie - wjazdy, w tym 437 m2 kostki z rozbiórki</t>
  </si>
  <si>
    <t>odtworzenie i budowa nawierzchni z kostki betonowej gr 8 cm 20x10 na podbudowie</t>
  </si>
  <si>
    <t>UL. Jedności - Boczna</t>
  </si>
  <si>
    <t>UL. Krótka</t>
  </si>
  <si>
    <t>ręczne rozebranie nawierzchni z betonu na podbudowie</t>
  </si>
  <si>
    <t>ZASILANIE PRZEPOMPOWNI P6</t>
  </si>
  <si>
    <t>Fi 110 mm</t>
  </si>
  <si>
    <t>Fi 160 mm - PE</t>
  </si>
  <si>
    <t>trójnik siodłowy na odgałęzieniu</t>
  </si>
  <si>
    <t>Fi 63x3,6 mm, SDR 17</t>
  </si>
  <si>
    <t>pompownia P6 ze zbrojonego PEHD, Fi 1200 mm, wys 3,9 m, Q=2 l/s, Hp=7,3 m, Hg=2,5 m, P=1,1 kW z wyposażeniem wg projektu</t>
  </si>
  <si>
    <t>UL. Boczna I i II</t>
  </si>
  <si>
    <t xml:space="preserve">VAT w wysokości 7% </t>
  </si>
  <si>
    <t xml:space="preserve">VAT w wysokości 22% </t>
  </si>
  <si>
    <t>Fi 75x4,3 mm, SDR 17, PE80</t>
  </si>
  <si>
    <t>Fi 125x4,8 mm, SDR 26, PE100</t>
  </si>
  <si>
    <t>Montaż kabli, przewodów, aparatów</t>
  </si>
  <si>
    <t>Fi 250 mm, klasy S SDR 34</t>
  </si>
  <si>
    <t>Lp</t>
  </si>
  <si>
    <t>Nr Specyfikacji Tecznicznej</t>
  </si>
  <si>
    <t>Dział / Temat</t>
  </si>
  <si>
    <t>Ilość</t>
  </si>
  <si>
    <t>Jedn.</t>
  </si>
  <si>
    <t>m</t>
  </si>
  <si>
    <t>kpl</t>
  </si>
  <si>
    <t>ROBOTY PRZYGOTOWAWCZE</t>
  </si>
  <si>
    <t>KANALIZACJA SANITARNA</t>
  </si>
  <si>
    <t>Fi 1200 mm</t>
  </si>
  <si>
    <t>Fi 400 mm</t>
  </si>
  <si>
    <t>Wymagania ogólne</t>
  </si>
  <si>
    <t>ryczałt</t>
  </si>
  <si>
    <t>-</t>
  </si>
  <si>
    <t>rozebranie obrzeży betonowych 8x30 cm</t>
  </si>
  <si>
    <t>szt</t>
  </si>
  <si>
    <t>m-c</t>
  </si>
  <si>
    <t>koszt zawarcia ubezpieczeń na Roboty Kontraktowe</t>
  </si>
  <si>
    <t>koszt pozyskania Zabezpieczenia wykonania i wszystkich wymaganych Gwarancji</t>
  </si>
  <si>
    <t>Koszt organizacji ruchu i zabezpieczeń</t>
  </si>
  <si>
    <t>Opracowania i prace geodezyjno-kartograficzne</t>
  </si>
  <si>
    <t>rozebranie krawężników betonowych 15x30 cm na ławach z betonu</t>
  </si>
  <si>
    <t>Ścinanie, karczowanie drzew z odwozem</t>
  </si>
  <si>
    <t>Odtworzenie elementów dróg</t>
  </si>
  <si>
    <t>Rozbiórka elementów dróg z odwozem i utylizacją</t>
  </si>
  <si>
    <t>budowa studzienek ściekowych ulicznych</t>
  </si>
  <si>
    <t>Fi 200 mm, klasy S SDR 34</t>
  </si>
  <si>
    <t>Wykonanie kompletnych studni kanalizacyjnych z tworzyw sztucznych na podkładach z włazami</t>
  </si>
  <si>
    <t>Fi 160 mm, klasy S SDR 34</t>
  </si>
  <si>
    <t>KANALIZACJA DESZCZOWA</t>
  </si>
  <si>
    <t>Fi 315 mm, klasy S SDR 34</t>
  </si>
  <si>
    <t>Przedmiar Robót Nr PR-GR II</t>
  </si>
  <si>
    <t>ZADANIE NR 19                                                                                                                                                              Uporządkowanie gospodarki wodno - ściekowej dz. Grodziec Etap II - ul. Piaskowa.</t>
  </si>
  <si>
    <t>Fi 1200 mm, komora zasuw</t>
  </si>
  <si>
    <t>PVC Fi 250 mm</t>
  </si>
  <si>
    <t>PVC  Fi 400 mm</t>
  </si>
  <si>
    <t>stalowa  Fi 406,4x10 mm</t>
  </si>
  <si>
    <t>Wykonanie wylotu do rzeki wraz z robotami ziemnymi, betonowymi, zbrojarskimi i izolacjami</t>
  </si>
  <si>
    <t>ZASILANIE PRZEPOMPOWNI P9</t>
  </si>
  <si>
    <t>wykonanie wylotu do rzeki 1 kanału KD-1 zgodnie z projektem</t>
  </si>
  <si>
    <t>modernizacja wylotu do rzeki 2 kanału KD-3 zgodnie z projektem</t>
  </si>
  <si>
    <t>wykonanie kompletnej pompowni sanitarnej Q=1,0 l/s, H=9,0 m ; wraz z wyposażeniem wg projektu</t>
  </si>
  <si>
    <r>
      <t>osadnik szlamowy V=5 m</t>
    </r>
    <r>
      <rPr>
        <vertAlign val="superscript"/>
        <sz val="10"/>
        <rFont val="Times New Roman"/>
        <family val="1"/>
      </rPr>
      <t>3</t>
    </r>
  </si>
  <si>
    <t>separator cyrkulacyjno - koalescencyjny Q=100 l/s</t>
  </si>
  <si>
    <t>Wykonanie  pompowni ścieków sanitarnych wraz z robotami betonowymi, zbrojarskimi, izolacjami oraz zagospodarowaniem terenu</t>
  </si>
  <si>
    <t>Zagospodarowanie terenu, plac manewrowy, ogrodzenie, niwelacja terenu</t>
  </si>
  <si>
    <t>Rozścielenie humusu</t>
  </si>
  <si>
    <t>rozścielenie z obsianiem humusu gr. 20 cm</t>
  </si>
  <si>
    <t>odtworzenie i budowa chodników z kostki betonowej gr 8 cm na podbudowie</t>
  </si>
  <si>
    <t>odtworzenie i budowa obrzeży betonowych 8x30 cm</t>
  </si>
  <si>
    <t>SIEĆ WODOCIĄGOWA</t>
  </si>
  <si>
    <t>Fi 160x9,5 mm, SDR 17</t>
  </si>
  <si>
    <t>Montaż armatury sieci wodociągowej</t>
  </si>
  <si>
    <t>zasuwa kołnierzowa z obudową Fi 150 mm</t>
  </si>
  <si>
    <t>hydrant nadziemny Fi 80 mm</t>
  </si>
  <si>
    <t>Montaż rur osłonowych dwudzielnych dla kabli</t>
  </si>
  <si>
    <r>
      <t>układanie bednarki 120 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w rowie kablowym</t>
    </r>
  </si>
  <si>
    <t>Fi 50x3 mm, SDR 10</t>
  </si>
  <si>
    <t>Wykonanie przejścia na potokiem Psarskim</t>
  </si>
  <si>
    <t>Wykonanie przejścia nad potokiem na konstrukcji betonowej zgodnie z projektem</t>
  </si>
  <si>
    <t>UL. Korczaka, Odrodzenia, Bocznej</t>
  </si>
  <si>
    <t>rozebranie nawierzchni z masy mineralno-bitumicznej na podbudowie</t>
  </si>
  <si>
    <t>odtworzenie i budowa nawierzchni z betonu asfaltowego na podbudowie ze wzmocnieniem z odwodnieniem wgłębnym i ewentualną wymianą gruntu</t>
  </si>
  <si>
    <t>UL. Pokoju</t>
  </si>
  <si>
    <t>frezowanie nawierzchni bitumicznej</t>
  </si>
  <si>
    <t>odtworzenie i budowa krawężników betonowych 15x30 cm na ławach z betonu, 50% mat. z rozbiórki</t>
  </si>
  <si>
    <t>odtworzenie i budowa chodników z kostki betonowej gr 8 cm na podbudowie, 50% mat. z rozbiórki</t>
  </si>
  <si>
    <t>UL. Odrodzenia</t>
  </si>
  <si>
    <t>wykonanie nawierzchni z żużla paleniskowego gr 10 cm</t>
  </si>
  <si>
    <t>odtworzenie i budowa chodników z płyt betonowych 35x35x5 na podbudowie</t>
  </si>
  <si>
    <t>ZASILANIE PRZEPOMPOWNI P3</t>
  </si>
  <si>
    <t>RAZEM zadanie nr 14  netto (bez podatku VAT)</t>
  </si>
  <si>
    <t xml:space="preserve">odtworzenie i budowa krawężników betonowych 15x30 cm na ławach z betonu </t>
  </si>
  <si>
    <t>ZADANIE NR 15                                                                                                                                                              Uporządkowanie kanalizacji sanitarnej, deszczowej, przebudowa wodociągu, odtworzenie drogi dla terenów Łagiszy w Będzinie - Etap III</t>
  </si>
  <si>
    <t>Przedmiar Robót Nr PR-ŁA III</t>
  </si>
  <si>
    <t>UL. Kolorowa</t>
  </si>
  <si>
    <t>rozebranie nawierzchni z betonu gr 15 cm na podbudowie</t>
  </si>
  <si>
    <t>UL. Świerkowa</t>
  </si>
  <si>
    <t>rozebranie nawierzchni z klinkieru drogowego na podbudowie</t>
  </si>
  <si>
    <t>UL. Parkowa</t>
  </si>
  <si>
    <t>wykonanie nawierzchni z żużla paleniskowego gr 15 cm</t>
  </si>
  <si>
    <t>ZASILANIE PRZEPOMPOWNI P4</t>
  </si>
  <si>
    <t>ZASILANIE PRZEPOMPOWNI P5</t>
  </si>
  <si>
    <r>
      <t>układanie kabla w rowie, w rurze ochronnej YKY 5x10 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z robotami ziemnymi oraz próbami pomontażowymi</t>
    </r>
  </si>
  <si>
    <t>Fi 250 mm - PCV</t>
  </si>
  <si>
    <t>Fi 355 mm - PE</t>
  </si>
  <si>
    <t>Fi 630 mm, klasy N8</t>
  </si>
  <si>
    <t>Fi 500 mm, klasy N8</t>
  </si>
  <si>
    <t>separator lamelowy 60/600</t>
  </si>
  <si>
    <t>ZADANIE NR 22                                                                                                                                                              Zrzut ścieków z Osiedla Syberka do kolektorów w ul. Małobądzkiej w Będzinie.</t>
  </si>
  <si>
    <t>Przedmiar Robót Nr PR-SY</t>
  </si>
  <si>
    <t>RAZEM zadanie nr 22  netto (bez podatku VAT)</t>
  </si>
  <si>
    <t>RAZEM ZADANIE NR  22</t>
  </si>
  <si>
    <t>m2</t>
  </si>
  <si>
    <t>Wykonanie kompletnych studni kanalizacyjnych rozprężnych z PE, z robotami ziemnymi, na podkładach z izolacjami i włazami</t>
  </si>
  <si>
    <t>Fi 280x16,6 mm, SDR 17</t>
  </si>
  <si>
    <t>Fi 900, SN 8 Weholite Spiro</t>
  </si>
  <si>
    <t>Fi 800, SN 8 Weholite Spiro</t>
  </si>
  <si>
    <t>Fi 600, SN 8 Weholite Spiro</t>
  </si>
  <si>
    <t>Fi 500, SN 8 Weholite Spiro</t>
  </si>
  <si>
    <t>Wykonanie kompletnych studni kanalizacyjnych z kręgów żelbetonowych łączonych na uszczelkę, z robotami ziemnymi, na podkładach z izolacjami i włazami</t>
  </si>
  <si>
    <t>Wykonanie kompletnych komory rozprężnej z kręgów żelbetonowych łączonych na uszczelkę, z robotami ziemnymi, na podkładach z izolacjami i włazami, składającej się z dwóch studni 1500</t>
  </si>
  <si>
    <t>Fi 2 x 1500 mm</t>
  </si>
  <si>
    <t>Wykonanie kompletnych komór przelewowych z kręgów żelbetonowych łączonych na uszczelkę, z robotami ziemnymi, na podkładach z izolacjami i włazami</t>
  </si>
  <si>
    <t>RUROCIĄG TŁOCZNY ŚCIEKÓW DESZCZOWYCH</t>
  </si>
  <si>
    <t>Fi 560x33,2 mm, SDR 17</t>
  </si>
  <si>
    <t>MODERNIZACJA POMPOWNI ŚCIEKÓW SANITARNYCH i DESZCZOWYCH</t>
  </si>
  <si>
    <t>Fi 250 stalowa w izolacji ZO2 (5x3)</t>
  </si>
  <si>
    <t>Zamulenie istniejących kanałów i studni piaskiem</t>
  </si>
  <si>
    <t>m3</t>
  </si>
  <si>
    <t>Demontaz istniejącego kanału z rur betonowych Fi 200</t>
  </si>
  <si>
    <t>Demontaz istniejącego kanału z rur betonowych Fi 500</t>
  </si>
  <si>
    <t>Demontaz istniejącego kanału z rur betonowych Fi 600</t>
  </si>
  <si>
    <t>Demontaż studni betonowych DN 1500</t>
  </si>
  <si>
    <t>Roboty demontażowe, z odwozem gruzu i utylizacją</t>
  </si>
  <si>
    <t>rozebranie nawierzchni z masy bitumicznej na podbudowie - chodnik</t>
  </si>
  <si>
    <t>frezowanie nawierzchni mineralno bitumicznej gr. 4 cm</t>
  </si>
  <si>
    <t>odtworzenie i budowa nawierzchni z betonu asfaltowego w. ścieralna</t>
  </si>
  <si>
    <t>odtworzenie i budowa nawierzchni z betonu asfaltowego na podbudowie ze wzmocnieniem z odwodnieniem wgłębnym i ewentualną wymianą gruntu, w. wiążąca</t>
  </si>
  <si>
    <t>Wykonanie modernizacji pompowni Syberka ścieków sanitarnych i deszczowych wraz z robotami betonowymi, zbrojarskimi, izolacjami oraz zagospodarowaniem terenu</t>
  </si>
  <si>
    <t>ZADANIE NR 23                                                                                                                                                              Oczyszczalnia ścieków - budowa stacji zlewczej</t>
  </si>
  <si>
    <t>Przedmiar Robót Nr PR-SZ</t>
  </si>
  <si>
    <t>RAZEM ZADANIE NR  23</t>
  </si>
  <si>
    <t>RAZEM zadanie nr 23  netto (bez podatku VAT)</t>
  </si>
  <si>
    <r>
      <t>osadnik o pojemności 7,5 m</t>
    </r>
    <r>
      <rPr>
        <vertAlign val="superscript"/>
        <sz val="10"/>
        <rFont val="Times New Roman"/>
        <family val="1"/>
      </rPr>
      <t>3</t>
    </r>
  </si>
  <si>
    <t>koszt wykonania Dokumentacji Powykonawczej dla całego Kontraktu</t>
  </si>
  <si>
    <t>koszt wykonania tablic pamiątkowych</t>
  </si>
  <si>
    <t>opłaty za objazy komuniakcji miejskiej</t>
  </si>
  <si>
    <t>wykonanie kompletnej modernizacji pompowni SYBERKA wraz z nowym wyposażeniem wg projektu część budowlano-konstrukcyjna (r. demontażowe, rozbiórkowe, remontowe konstrukcyjne)</t>
  </si>
  <si>
    <t>wykonanie kompletnej modernizacji pompowni SYBERKA wraz z nowym wyposażeniem wg projektu część technolgiczna (dostawa i montaż wraz z niezbędnymi robotami)</t>
  </si>
  <si>
    <t>wykonanie kompletnej modernizacji pompowni SYBERKA wraz z nowym wyposażeniem wg projektu część elektryczna i AKPiA (dostawa i montaż wraz z niezbędnymi robotami)</t>
  </si>
  <si>
    <t>wykonanie kompletnej modernizacji pompowni SYBERKA wraz z nowym wyposażeniem wg projektu wentylacja mechaniczna (dostawa i montaż wraz z niezbędnymi robotami)</t>
  </si>
  <si>
    <t>SY.PS.22.34</t>
  </si>
  <si>
    <t>SY.Dr.22.40</t>
  </si>
  <si>
    <t>ROBOTY DROGOWE ODTWORZENIOWE</t>
  </si>
  <si>
    <t>VAT w wysokości 7% ( 95%)</t>
  </si>
  <si>
    <t>VAT w wysokości 22% (5%)</t>
  </si>
  <si>
    <t>ręczne rozebranie nawierzchni z klinkieru</t>
  </si>
  <si>
    <t>ŁAII.S.14.18</t>
  </si>
  <si>
    <t>ŁAII.D.14.27</t>
  </si>
  <si>
    <t>ŁAII.PS.14.39</t>
  </si>
  <si>
    <t>ŁAII.W.14.46</t>
  </si>
  <si>
    <t>ŁAII.Dr.14.63</t>
  </si>
  <si>
    <t>ŁAII.E.14.84</t>
  </si>
  <si>
    <t>rozebranie nawierzchni z klinkieru drogowego na podbudowie - ręczne</t>
  </si>
  <si>
    <t>VAT w wysokości 7% ( 84%)</t>
  </si>
  <si>
    <t>VAT w wysokości 22% (16%)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</si>
</sst>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00"/>
    <numFmt numFmtId="167" formatCode="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0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 quotePrefix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2" fontId="5" fillId="0" borderId="1" xfId="0" applyNumberFormat="1" applyFont="1" applyBorder="1" applyAlignment="1" quotePrefix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 quotePrefix="1">
      <alignment horizontal="left" vertical="center"/>
    </xf>
    <xf numFmtId="0" fontId="10" fillId="0" borderId="0" xfId="0" applyFont="1" applyAlignment="1">
      <alignment horizontal="left" vertical="center"/>
    </xf>
    <xf numFmtId="4" fontId="5" fillId="0" borderId="1" xfId="0" applyNumberFormat="1" applyFont="1" applyFill="1" applyBorder="1" applyAlignment="1">
      <alignment horizontal="right" vertical="center"/>
    </xf>
    <xf numFmtId="2" fontId="8" fillId="0" borderId="1" xfId="0" applyNumberFormat="1" applyFont="1" applyBorder="1" applyAlignment="1">
      <alignment vertical="center"/>
    </xf>
    <xf numFmtId="164" fontId="11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8" fillId="0" borderId="1" xfId="0" applyNumberFormat="1" applyFont="1" applyBorder="1" applyAlignment="1" quotePrefix="1">
      <alignment horizontal="right" vertical="center"/>
    </xf>
    <xf numFmtId="4" fontId="1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/>
    </xf>
    <xf numFmtId="2" fontId="5" fillId="0" borderId="0" xfId="0" applyNumberFormat="1" applyFont="1" applyAlignment="1">
      <alignment vertical="center"/>
    </xf>
    <xf numFmtId="2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left" vertical="center" indent="1"/>
    </xf>
    <xf numFmtId="2" fontId="10" fillId="0" borderId="1" xfId="0" applyNumberFormat="1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 quotePrefix="1">
      <alignment horizontal="right" vertical="center"/>
    </xf>
    <xf numFmtId="1" fontId="5" fillId="0" borderId="1" xfId="0" applyNumberFormat="1" applyFont="1" applyBorder="1" applyAlignment="1">
      <alignment horizontal="left" vertical="center" indent="1"/>
    </xf>
    <xf numFmtId="2" fontId="5" fillId="0" borderId="1" xfId="0" applyNumberFormat="1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 quotePrefix="1">
      <alignment horizontal="center" vertical="center"/>
    </xf>
    <xf numFmtId="0" fontId="9" fillId="0" borderId="4" xfId="0" applyFont="1" applyBorder="1" applyAlignment="1">
      <alignment horizontal="center" vertical="center"/>
    </xf>
    <xf numFmtId="4" fontId="10" fillId="0" borderId="5" xfId="0" applyNumberFormat="1" applyFont="1" applyBorder="1" applyAlignment="1" quotePrefix="1">
      <alignment horizontal="right" vertical="center"/>
    </xf>
    <xf numFmtId="4" fontId="10" fillId="0" borderId="5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0" fillId="0" borderId="3" xfId="0" applyFont="1" applyBorder="1" applyAlignment="1">
      <alignment horizontal="right" vertical="center" wrapText="1"/>
    </xf>
    <xf numFmtId="0" fontId="10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4" fontId="10" fillId="3" borderId="10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7" fillId="0" borderId="1" xfId="0" applyNumberFormat="1" applyFont="1" applyBorder="1" applyAlignment="1">
      <alignment horizontal="left" vertical="center" indent="1"/>
    </xf>
    <xf numFmtId="0" fontId="5" fillId="0" borderId="3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4" fontId="10" fillId="0" borderId="13" xfId="0" applyNumberFormat="1" applyFont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" fontId="5" fillId="0" borderId="16" xfId="0" applyNumberFormat="1" applyFont="1" applyBorder="1" applyAlignment="1">
      <alignment vertical="center"/>
    </xf>
    <xf numFmtId="4" fontId="10" fillId="0" borderId="17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vertical="center"/>
    </xf>
    <xf numFmtId="3" fontId="11" fillId="0" borderId="1" xfId="0" applyNumberFormat="1" applyFont="1" applyBorder="1" applyAlignment="1" quotePrefix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 wrapText="1"/>
    </xf>
    <xf numFmtId="4" fontId="10" fillId="0" borderId="18" xfId="0" applyNumberFormat="1" applyFont="1" applyBorder="1" applyAlignment="1">
      <alignment vertical="center"/>
    </xf>
    <xf numFmtId="4" fontId="10" fillId="0" borderId="19" xfId="0" applyNumberFormat="1" applyFont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3" borderId="25" xfId="0" applyFont="1" applyFill="1" applyBorder="1" applyAlignment="1">
      <alignment horizontal="right" vertical="center" wrapText="1"/>
    </xf>
    <xf numFmtId="0" fontId="10" fillId="3" borderId="26" xfId="0" applyFont="1" applyFill="1" applyBorder="1" applyAlignment="1">
      <alignment horizontal="right" vertical="center" wrapText="1"/>
    </xf>
    <xf numFmtId="0" fontId="10" fillId="3" borderId="27" xfId="0" applyFont="1" applyFill="1" applyBorder="1" applyAlignment="1">
      <alignment horizontal="right" vertical="center" wrapText="1"/>
    </xf>
    <xf numFmtId="0" fontId="10" fillId="0" borderId="28" xfId="0" applyFont="1" applyBorder="1" applyAlignment="1">
      <alignment horizontal="right" vertical="center" wrapText="1"/>
    </xf>
    <xf numFmtId="0" fontId="10" fillId="0" borderId="29" xfId="0" applyFont="1" applyBorder="1" applyAlignment="1">
      <alignment horizontal="right" vertical="center" wrapText="1"/>
    </xf>
    <xf numFmtId="0" fontId="10" fillId="0" borderId="30" xfId="0" applyFont="1" applyBorder="1" applyAlignment="1">
      <alignment horizontal="right" vertical="center" wrapText="1"/>
    </xf>
    <xf numFmtId="0" fontId="5" fillId="0" borderId="3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view="pageBreakPreview" zoomScale="85" zoomScaleSheetLayoutView="85" workbookViewId="0" topLeftCell="A7">
      <selection activeCell="D23" sqref="D23"/>
    </sheetView>
  </sheetViews>
  <sheetFormatPr defaultColWidth="9.140625" defaultRowHeight="12.75"/>
  <cols>
    <col min="1" max="1" width="3.57421875" style="2" customWidth="1"/>
    <col min="2" max="2" width="10.8515625" style="2" bestFit="1" customWidth="1"/>
    <col min="3" max="3" width="58.421875" style="29" customWidth="1"/>
    <col min="4" max="4" width="15.8515625" style="2" customWidth="1"/>
    <col min="5" max="16384" width="9.140625" style="2" customWidth="1"/>
  </cols>
  <sheetData>
    <row r="1" spans="1:4" ht="51" customHeight="1" thickBot="1">
      <c r="A1" s="100" t="s">
        <v>36</v>
      </c>
      <c r="B1" s="100"/>
      <c r="C1" s="100"/>
      <c r="D1" s="100"/>
    </row>
    <row r="2" spans="1:4" ht="15.75" customHeight="1">
      <c r="A2" s="97" t="s">
        <v>12</v>
      </c>
      <c r="B2" s="98"/>
      <c r="C2" s="98"/>
      <c r="D2" s="99"/>
    </row>
    <row r="3" spans="1:4" s="3" customFormat="1" ht="22.5">
      <c r="A3" s="51" t="s">
        <v>726</v>
      </c>
      <c r="B3" s="1" t="s">
        <v>13</v>
      </c>
      <c r="C3" s="1" t="s">
        <v>728</v>
      </c>
      <c r="D3" s="52" t="s">
        <v>610</v>
      </c>
    </row>
    <row r="4" spans="1:4" ht="12.75">
      <c r="A4" s="53">
        <v>1</v>
      </c>
      <c r="B4" s="4">
        <v>2</v>
      </c>
      <c r="C4" s="1">
        <v>3</v>
      </c>
      <c r="D4" s="54">
        <v>4</v>
      </c>
    </row>
    <row r="5" spans="1:4" s="3" customFormat="1" ht="45" customHeight="1">
      <c r="A5" s="55">
        <v>1</v>
      </c>
      <c r="B5" s="15" t="s">
        <v>602</v>
      </c>
      <c r="C5" s="18" t="s">
        <v>37</v>
      </c>
      <c r="D5" s="56"/>
    </row>
    <row r="6" spans="1:4" s="3" customFormat="1" ht="45" customHeight="1">
      <c r="A6" s="55">
        <f>A5+1</f>
        <v>2</v>
      </c>
      <c r="B6" s="15" t="s">
        <v>110</v>
      </c>
      <c r="C6" s="18" t="s">
        <v>115</v>
      </c>
      <c r="D6" s="57"/>
    </row>
    <row r="7" spans="1:4" s="3" customFormat="1" ht="45" customHeight="1">
      <c r="A7" s="55">
        <f aca="true" t="shared" si="0" ref="A7:A12">A6+1</f>
        <v>3</v>
      </c>
      <c r="B7" s="15" t="s">
        <v>108</v>
      </c>
      <c r="C7" s="18" t="s">
        <v>116</v>
      </c>
      <c r="D7" s="57"/>
    </row>
    <row r="8" spans="1:4" s="3" customFormat="1" ht="45" customHeight="1">
      <c r="A8" s="55">
        <f t="shared" si="0"/>
        <v>4</v>
      </c>
      <c r="B8" s="15" t="s">
        <v>109</v>
      </c>
      <c r="C8" s="18" t="s">
        <v>117</v>
      </c>
      <c r="D8" s="57"/>
    </row>
    <row r="9" spans="1:4" s="3" customFormat="1" ht="45" customHeight="1">
      <c r="A9" s="55">
        <f t="shared" si="0"/>
        <v>5</v>
      </c>
      <c r="B9" s="15" t="s">
        <v>111</v>
      </c>
      <c r="C9" s="18" t="s">
        <v>105</v>
      </c>
      <c r="D9" s="57"/>
    </row>
    <row r="10" spans="1:4" s="3" customFormat="1" ht="45" customHeight="1">
      <c r="A10" s="55">
        <f t="shared" si="0"/>
        <v>6</v>
      </c>
      <c r="B10" s="15" t="s">
        <v>113</v>
      </c>
      <c r="C10" s="18" t="s">
        <v>118</v>
      </c>
      <c r="D10" s="57"/>
    </row>
    <row r="11" spans="1:4" s="3" customFormat="1" ht="45" customHeight="1">
      <c r="A11" s="55">
        <f t="shared" si="0"/>
        <v>7</v>
      </c>
      <c r="B11" s="15" t="s">
        <v>112</v>
      </c>
      <c r="C11" s="18" t="s">
        <v>106</v>
      </c>
      <c r="D11" s="57"/>
    </row>
    <row r="12" spans="1:4" s="3" customFormat="1" ht="45" customHeight="1">
      <c r="A12" s="55">
        <f t="shared" si="0"/>
        <v>8</v>
      </c>
      <c r="B12" s="15" t="s">
        <v>114</v>
      </c>
      <c r="C12" s="18" t="s">
        <v>107</v>
      </c>
      <c r="D12" s="57"/>
    </row>
    <row r="13" spans="1:4" ht="14.25" customHeight="1">
      <c r="A13" s="59"/>
      <c r="B13" s="63"/>
      <c r="C13" s="62" t="s">
        <v>64</v>
      </c>
      <c r="D13" s="57"/>
    </row>
    <row r="14" spans="1:4" ht="13.5" customHeight="1">
      <c r="A14" s="60"/>
      <c r="B14" s="64"/>
      <c r="C14" s="62" t="s">
        <v>720</v>
      </c>
      <c r="D14" s="58"/>
    </row>
    <row r="15" spans="1:4" ht="13.5" customHeight="1">
      <c r="A15" s="84"/>
      <c r="B15" s="85"/>
      <c r="C15" s="62" t="s">
        <v>721</v>
      </c>
      <c r="D15" s="86"/>
    </row>
    <row r="16" spans="1:4" ht="18" customHeight="1" thickBot="1">
      <c r="A16" s="61"/>
      <c r="B16" s="65"/>
      <c r="C16" s="79" t="s">
        <v>67</v>
      </c>
      <c r="D16" s="81"/>
    </row>
    <row r="17" ht="12.75">
      <c r="D17" s="20"/>
    </row>
    <row r="18" spans="3:4" ht="12.75">
      <c r="C18" s="80" t="s">
        <v>66</v>
      </c>
      <c r="D18" s="20"/>
    </row>
    <row r="19" ht="12.75">
      <c r="D19" s="20"/>
    </row>
    <row r="20" ht="12.75">
      <c r="D20" s="20"/>
    </row>
    <row r="21" ht="12.75">
      <c r="D21" s="20"/>
    </row>
    <row r="22" ht="12.75">
      <c r="D22" s="20"/>
    </row>
    <row r="23" ht="12.75">
      <c r="D23" s="20"/>
    </row>
    <row r="24" ht="12.75">
      <c r="D24" s="20"/>
    </row>
    <row r="25" ht="12.75">
      <c r="D25" s="20"/>
    </row>
    <row r="26" ht="12.75">
      <c r="D26" s="20"/>
    </row>
    <row r="27" ht="12.75">
      <c r="D27" s="20"/>
    </row>
    <row r="28" ht="12.75">
      <c r="D28" s="20"/>
    </row>
    <row r="29" ht="12.75">
      <c r="D29" s="20"/>
    </row>
    <row r="30" ht="12.75">
      <c r="D30" s="20"/>
    </row>
    <row r="31" ht="12.75">
      <c r="D31" s="20"/>
    </row>
    <row r="32" ht="12.75">
      <c r="D32" s="20"/>
    </row>
    <row r="33" ht="12.75">
      <c r="D33" s="20"/>
    </row>
    <row r="34" ht="12.75">
      <c r="D34" s="20"/>
    </row>
    <row r="35" ht="12.75">
      <c r="D35" s="20"/>
    </row>
    <row r="36" ht="12.75">
      <c r="D36" s="20"/>
    </row>
    <row r="37" ht="12.75">
      <c r="D37" s="20"/>
    </row>
    <row r="38" ht="12.75">
      <c r="D38" s="20"/>
    </row>
    <row r="39" ht="12.75">
      <c r="D39" s="20"/>
    </row>
    <row r="40" ht="12.75">
      <c r="D40" s="20"/>
    </row>
    <row r="41" ht="12.75">
      <c r="D41" s="20"/>
    </row>
    <row r="42" ht="12.75">
      <c r="D42" s="20"/>
    </row>
    <row r="43" ht="12.75">
      <c r="D43" s="20"/>
    </row>
    <row r="44" ht="12.75">
      <c r="D44" s="20"/>
    </row>
    <row r="45" ht="12.75">
      <c r="D45" s="20"/>
    </row>
    <row r="46" ht="12.75">
      <c r="D46" s="20"/>
    </row>
    <row r="47" ht="12.75">
      <c r="D47" s="20"/>
    </row>
    <row r="48" ht="12.75">
      <c r="D48" s="20"/>
    </row>
    <row r="49" ht="12.75">
      <c r="D49" s="20"/>
    </row>
    <row r="50" ht="12.75">
      <c r="D50" s="20"/>
    </row>
    <row r="51" ht="12.75">
      <c r="D51" s="20"/>
    </row>
    <row r="52" ht="12.75">
      <c r="D52" s="20"/>
    </row>
    <row r="53" ht="12.75">
      <c r="D53" s="20"/>
    </row>
    <row r="54" ht="12.75">
      <c r="D54" s="20"/>
    </row>
    <row r="55" ht="12.75">
      <c r="D55" s="20"/>
    </row>
    <row r="56" ht="12.75">
      <c r="D56" s="20"/>
    </row>
    <row r="57" ht="12.75">
      <c r="D57" s="20"/>
    </row>
    <row r="58" ht="12.75">
      <c r="D58" s="20"/>
    </row>
    <row r="59" ht="12.75">
      <c r="D59" s="20"/>
    </row>
    <row r="60" ht="12.75">
      <c r="D60" s="20"/>
    </row>
    <row r="61" ht="12.75">
      <c r="D61" s="20"/>
    </row>
    <row r="62" ht="12.75">
      <c r="D62" s="20"/>
    </row>
    <row r="63" ht="12.75">
      <c r="D63" s="20"/>
    </row>
    <row r="64" ht="12.75">
      <c r="D64" s="20"/>
    </row>
    <row r="65" ht="12.75">
      <c r="D65" s="20"/>
    </row>
    <row r="66" ht="12.75">
      <c r="D66" s="20"/>
    </row>
    <row r="67" ht="12.75">
      <c r="D67" s="20"/>
    </row>
    <row r="68" ht="12.75">
      <c r="D68" s="20"/>
    </row>
    <row r="69" ht="12.75">
      <c r="D69" s="20"/>
    </row>
    <row r="70" ht="12.75">
      <c r="D70" s="20"/>
    </row>
    <row r="71" ht="12.75">
      <c r="D71" s="20"/>
    </row>
    <row r="72" ht="12.75">
      <c r="D72" s="20"/>
    </row>
    <row r="73" ht="12.75">
      <c r="D73" s="20"/>
    </row>
    <row r="74" ht="12.75">
      <c r="D74" s="20"/>
    </row>
    <row r="75" ht="12.75">
      <c r="D75" s="20"/>
    </row>
    <row r="76" ht="12.75">
      <c r="D76" s="20"/>
    </row>
    <row r="77" ht="12.75">
      <c r="D77" s="20"/>
    </row>
    <row r="78" ht="12.75">
      <c r="D78" s="20"/>
    </row>
    <row r="79" ht="12.75">
      <c r="D79" s="20"/>
    </row>
    <row r="80" ht="12.75">
      <c r="D80" s="20"/>
    </row>
    <row r="81" ht="12.75">
      <c r="D81" s="20"/>
    </row>
    <row r="82" ht="12.75">
      <c r="D82" s="20"/>
    </row>
    <row r="83" ht="12.75">
      <c r="D83" s="20"/>
    </row>
    <row r="84" ht="12.75">
      <c r="D84" s="20"/>
    </row>
    <row r="85" ht="12.75">
      <c r="D85" s="20"/>
    </row>
    <row r="86" ht="12.75">
      <c r="D86" s="20"/>
    </row>
    <row r="87" ht="12.75">
      <c r="D87" s="20"/>
    </row>
    <row r="88" ht="12.75">
      <c r="D88" s="20"/>
    </row>
    <row r="89" ht="12.75">
      <c r="D89" s="20"/>
    </row>
    <row r="90" ht="12.75">
      <c r="D90" s="20"/>
    </row>
    <row r="91" ht="12.75">
      <c r="D91" s="20"/>
    </row>
    <row r="92" ht="12.75">
      <c r="D92" s="20"/>
    </row>
    <row r="93" ht="12.75">
      <c r="D93" s="20"/>
    </row>
    <row r="94" ht="12.75">
      <c r="D94" s="20"/>
    </row>
    <row r="95" ht="12.75">
      <c r="D95" s="20"/>
    </row>
    <row r="96" ht="12.75">
      <c r="D96" s="20"/>
    </row>
    <row r="97" ht="12.75">
      <c r="D97" s="20"/>
    </row>
    <row r="98" ht="12.75">
      <c r="D98" s="20"/>
    </row>
    <row r="99" ht="12.75">
      <c r="D99" s="20"/>
    </row>
    <row r="100" ht="12.75">
      <c r="D100" s="20"/>
    </row>
    <row r="101" ht="12.75">
      <c r="D101" s="20"/>
    </row>
    <row r="102" ht="12.75">
      <c r="D102" s="20"/>
    </row>
    <row r="103" ht="12.75">
      <c r="D103" s="20"/>
    </row>
    <row r="104" ht="12.75">
      <c r="D104" s="20"/>
    </row>
    <row r="105" ht="12.75">
      <c r="D105" s="20"/>
    </row>
    <row r="106" ht="12.75">
      <c r="D106" s="20"/>
    </row>
    <row r="107" ht="12.75">
      <c r="D107" s="20"/>
    </row>
    <row r="108" ht="12.75">
      <c r="D108" s="20"/>
    </row>
    <row r="109" ht="12.75">
      <c r="D109" s="20"/>
    </row>
    <row r="110" ht="12.75">
      <c r="D110" s="20"/>
    </row>
    <row r="111" ht="12.75">
      <c r="D111" s="20"/>
    </row>
    <row r="112" ht="12.75">
      <c r="D112" s="20"/>
    </row>
  </sheetData>
  <mergeCells count="2">
    <mergeCell ref="A2:D2"/>
    <mergeCell ref="A1:D1"/>
  </mergeCells>
  <printOptions horizontalCentered="1"/>
  <pageMargins left="0.7874015748031497" right="0.3937007874015748" top="0.5905511811023623" bottom="0.7480314960629921" header="0.31496062992125984" footer="0.2755905511811024"/>
  <pageSetup horizontalDpi="600" verticalDpi="600" orientation="portrait" paperSize="9" r:id="rId1"/>
  <headerFooter alignWithMargins="0">
    <oddHeader>&amp;C&amp;8Inwestycja współfinansowana ze środków pomocowych z Funduszu Spójności</oddHeader>
    <oddFooter>&amp;C&amp;8GOSPODARKA WODNO-ŚCIEKOWA W BĘDZINIE ETAP II - PRZEDMIAR ROBÓT
Kontrakt nr CCI 2004/PL/16/C/PE/001-02&amp;R&amp;P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4"/>
  <sheetViews>
    <sheetView view="pageBreakPreview" zoomScale="75" zoomScaleSheetLayoutView="75" workbookViewId="0" topLeftCell="A1">
      <selection activeCell="D16" sqref="D16"/>
    </sheetView>
  </sheetViews>
  <sheetFormatPr defaultColWidth="9.140625" defaultRowHeight="12.75"/>
  <cols>
    <col min="1" max="1" width="4.57421875" style="2" customWidth="1"/>
    <col min="2" max="2" width="9.7109375" style="2" bestFit="1" customWidth="1"/>
    <col min="3" max="3" width="9.28125" style="2" customWidth="1"/>
    <col min="4" max="4" width="37.421875" style="19" customWidth="1"/>
    <col min="5" max="5" width="6.7109375" style="2" customWidth="1"/>
    <col min="6" max="6" width="7.421875" style="2" customWidth="1"/>
    <col min="7" max="7" width="9.421875" style="2" customWidth="1"/>
    <col min="8" max="8" width="11.7109375" style="2" customWidth="1"/>
    <col min="9" max="16384" width="9.140625" style="2" customWidth="1"/>
  </cols>
  <sheetData>
    <row r="1" spans="1:8" ht="47.25" customHeight="1">
      <c r="A1" s="104" t="s">
        <v>38</v>
      </c>
      <c r="B1" s="104"/>
      <c r="C1" s="104"/>
      <c r="D1" s="104"/>
      <c r="E1" s="104"/>
      <c r="F1" s="104"/>
      <c r="G1" s="104"/>
      <c r="H1" s="104"/>
    </row>
    <row r="2" spans="1:8" ht="18.75">
      <c r="A2" s="114" t="s">
        <v>603</v>
      </c>
      <c r="B2" s="114"/>
      <c r="C2" s="114"/>
      <c r="D2" s="114"/>
      <c r="E2" s="114"/>
      <c r="F2" s="114"/>
      <c r="G2" s="114"/>
      <c r="H2" s="114"/>
    </row>
    <row r="3" spans="1:8" s="3" customFormat="1" ht="33.75">
      <c r="A3" s="1" t="s">
        <v>726</v>
      </c>
      <c r="B3" s="1" t="s">
        <v>674</v>
      </c>
      <c r="C3" s="1" t="s">
        <v>727</v>
      </c>
      <c r="D3" s="1" t="s">
        <v>728</v>
      </c>
      <c r="E3" s="1" t="s">
        <v>730</v>
      </c>
      <c r="F3" s="1" t="s">
        <v>729</v>
      </c>
      <c r="G3" s="1" t="s">
        <v>76</v>
      </c>
      <c r="H3" s="1" t="s">
        <v>77</v>
      </c>
    </row>
    <row r="4" spans="1:8" ht="12.75">
      <c r="A4" s="4">
        <v>1</v>
      </c>
      <c r="B4" s="4">
        <v>2</v>
      </c>
      <c r="C4" s="4">
        <v>3</v>
      </c>
      <c r="D4" s="1">
        <v>4</v>
      </c>
      <c r="E4" s="4">
        <v>5</v>
      </c>
      <c r="F4" s="4">
        <v>6</v>
      </c>
      <c r="G4" s="4">
        <v>7</v>
      </c>
      <c r="H4" s="4" t="s">
        <v>675</v>
      </c>
    </row>
    <row r="5" spans="1:8" ht="27.75" customHeight="1">
      <c r="A5" s="107" t="s">
        <v>39</v>
      </c>
      <c r="B5" s="108"/>
      <c r="C5" s="109"/>
      <c r="D5" s="109"/>
      <c r="E5" s="109"/>
      <c r="F5" s="109"/>
      <c r="G5" s="109"/>
      <c r="H5" s="110"/>
    </row>
    <row r="6" spans="1:8" s="3" customFormat="1" ht="15">
      <c r="A6" s="5"/>
      <c r="B6" s="5"/>
      <c r="C6" s="6"/>
      <c r="D6" s="7" t="s">
        <v>17</v>
      </c>
      <c r="E6" s="111"/>
      <c r="F6" s="112"/>
      <c r="G6" s="112"/>
      <c r="H6" s="113"/>
    </row>
    <row r="7" spans="1:8" ht="25.5">
      <c r="A7" s="9">
        <v>1</v>
      </c>
      <c r="B7" s="9" t="s">
        <v>676</v>
      </c>
      <c r="C7" s="10" t="s">
        <v>6</v>
      </c>
      <c r="D7" s="11" t="s">
        <v>743</v>
      </c>
      <c r="E7" s="105" t="s">
        <v>738</v>
      </c>
      <c r="F7" s="106"/>
      <c r="G7" s="13" t="s">
        <v>739</v>
      </c>
      <c r="H7" s="14"/>
    </row>
    <row r="8" spans="1:8" ht="25.5">
      <c r="A8" s="9">
        <v>2</v>
      </c>
      <c r="B8" s="9" t="s">
        <v>677</v>
      </c>
      <c r="C8" s="10" t="s">
        <v>6</v>
      </c>
      <c r="D8" s="11" t="s">
        <v>744</v>
      </c>
      <c r="E8" s="105" t="s">
        <v>738</v>
      </c>
      <c r="F8" s="106"/>
      <c r="G8" s="13" t="s">
        <v>739</v>
      </c>
      <c r="H8" s="14"/>
    </row>
    <row r="9" spans="1:8" s="3" customFormat="1" ht="25.5">
      <c r="A9" s="15"/>
      <c r="B9" s="15"/>
      <c r="C9" s="6"/>
      <c r="D9" s="16" t="s">
        <v>100</v>
      </c>
      <c r="E9" s="115"/>
      <c r="F9" s="116"/>
      <c r="G9" s="116"/>
      <c r="H9" s="117"/>
    </row>
    <row r="10" spans="1:8" ht="38.25">
      <c r="A10" s="9">
        <v>3</v>
      </c>
      <c r="B10" s="9" t="s">
        <v>678</v>
      </c>
      <c r="C10" s="10" t="s">
        <v>6</v>
      </c>
      <c r="D10" s="17" t="s">
        <v>272</v>
      </c>
      <c r="E10" s="105" t="s">
        <v>738</v>
      </c>
      <c r="F10" s="106"/>
      <c r="G10" s="13" t="s">
        <v>739</v>
      </c>
      <c r="H10" s="14"/>
    </row>
    <row r="11" spans="1:8" ht="38.25">
      <c r="A11" s="9">
        <v>4</v>
      </c>
      <c r="B11" s="9" t="s">
        <v>679</v>
      </c>
      <c r="C11" s="10" t="s">
        <v>6</v>
      </c>
      <c r="D11" s="17" t="s">
        <v>273</v>
      </c>
      <c r="E11" s="9" t="s">
        <v>742</v>
      </c>
      <c r="F11" s="9">
        <v>24</v>
      </c>
      <c r="G11" s="13"/>
      <c r="H11" s="14"/>
    </row>
    <row r="12" spans="1:8" ht="38.25">
      <c r="A12" s="9">
        <v>5</v>
      </c>
      <c r="B12" s="9" t="s">
        <v>680</v>
      </c>
      <c r="C12" s="10" t="s">
        <v>6</v>
      </c>
      <c r="D12" s="17" t="s">
        <v>274</v>
      </c>
      <c r="E12" s="105" t="s">
        <v>738</v>
      </c>
      <c r="F12" s="106"/>
      <c r="G12" s="13" t="s">
        <v>739</v>
      </c>
      <c r="H12" s="14"/>
    </row>
    <row r="13" spans="1:8" ht="27.75" customHeight="1">
      <c r="A13" s="107" t="s">
        <v>40</v>
      </c>
      <c r="B13" s="108"/>
      <c r="C13" s="109"/>
      <c r="D13" s="109"/>
      <c r="E13" s="109"/>
      <c r="F13" s="109"/>
      <c r="G13" s="109"/>
      <c r="H13" s="110"/>
    </row>
    <row r="14" spans="1:8" ht="14.25">
      <c r="A14" s="9"/>
      <c r="B14" s="9"/>
      <c r="C14" s="10"/>
      <c r="D14" s="7" t="s">
        <v>737</v>
      </c>
      <c r="E14" s="12"/>
      <c r="F14" s="24"/>
      <c r="G14" s="13"/>
      <c r="H14" s="25"/>
    </row>
    <row r="15" spans="1:8" ht="63.75">
      <c r="A15" s="9">
        <v>6</v>
      </c>
      <c r="B15" s="9" t="s">
        <v>681</v>
      </c>
      <c r="C15" s="10" t="s">
        <v>6</v>
      </c>
      <c r="D15" s="11" t="s">
        <v>1</v>
      </c>
      <c r="E15" s="105" t="s">
        <v>738</v>
      </c>
      <c r="F15" s="106"/>
      <c r="G15" s="13" t="s">
        <v>739</v>
      </c>
      <c r="H15" s="25"/>
    </row>
    <row r="16" spans="1:8" ht="25.5">
      <c r="A16" s="9">
        <v>7</v>
      </c>
      <c r="B16" s="9" t="s">
        <v>682</v>
      </c>
      <c r="C16" s="10" t="s">
        <v>6</v>
      </c>
      <c r="D16" s="11" t="s">
        <v>851</v>
      </c>
      <c r="E16" s="105" t="s">
        <v>738</v>
      </c>
      <c r="F16" s="106"/>
      <c r="G16" s="13" t="s">
        <v>739</v>
      </c>
      <c r="H16" s="25"/>
    </row>
    <row r="17" spans="1:8" ht="30" customHeight="1">
      <c r="A17" s="9">
        <v>8</v>
      </c>
      <c r="B17" s="9" t="s">
        <v>683</v>
      </c>
      <c r="C17" s="10" t="s">
        <v>6</v>
      </c>
      <c r="D17" s="11" t="s">
        <v>0</v>
      </c>
      <c r="E17" s="105" t="s">
        <v>738</v>
      </c>
      <c r="F17" s="106"/>
      <c r="G17" s="13" t="s">
        <v>739</v>
      </c>
      <c r="H17" s="25"/>
    </row>
    <row r="18" spans="1:8" ht="12.75">
      <c r="A18" s="9">
        <v>9</v>
      </c>
      <c r="B18" s="9" t="s">
        <v>684</v>
      </c>
      <c r="C18" s="10" t="s">
        <v>6</v>
      </c>
      <c r="D18" s="11" t="s">
        <v>852</v>
      </c>
      <c r="E18" s="105" t="s">
        <v>738</v>
      </c>
      <c r="F18" s="106"/>
      <c r="G18" s="13" t="s">
        <v>739</v>
      </c>
      <c r="H18" s="25"/>
    </row>
    <row r="19" spans="1:8" ht="38.25">
      <c r="A19" s="9">
        <v>10</v>
      </c>
      <c r="B19" s="9" t="s">
        <v>685</v>
      </c>
      <c r="C19" s="10" t="s">
        <v>6</v>
      </c>
      <c r="D19" s="11" t="s">
        <v>18</v>
      </c>
      <c r="E19" s="9" t="s">
        <v>742</v>
      </c>
      <c r="F19" s="77">
        <v>18</v>
      </c>
      <c r="G19" s="13"/>
      <c r="H19" s="78"/>
    </row>
    <row r="20" spans="1:8" s="21" customFormat="1" ht="25.5">
      <c r="A20" s="15"/>
      <c r="B20" s="15"/>
      <c r="C20" s="6"/>
      <c r="D20" s="16" t="s">
        <v>746</v>
      </c>
      <c r="E20" s="115"/>
      <c r="F20" s="116"/>
      <c r="G20" s="116"/>
      <c r="H20" s="117"/>
    </row>
    <row r="21" spans="1:8" ht="25.5">
      <c r="A21" s="9">
        <v>11</v>
      </c>
      <c r="B21" s="9" t="s">
        <v>686</v>
      </c>
      <c r="C21" s="10" t="s">
        <v>6</v>
      </c>
      <c r="D21" s="17" t="s">
        <v>96</v>
      </c>
      <c r="E21" s="9" t="s">
        <v>742</v>
      </c>
      <c r="F21" s="77">
        <v>18</v>
      </c>
      <c r="G21" s="13"/>
      <c r="H21" s="78"/>
    </row>
    <row r="22" spans="1:8" ht="15">
      <c r="A22" s="15"/>
      <c r="B22" s="15"/>
      <c r="C22" s="6"/>
      <c r="D22" s="22" t="s">
        <v>745</v>
      </c>
      <c r="E22" s="118"/>
      <c r="F22" s="119"/>
      <c r="G22" s="119"/>
      <c r="H22" s="120"/>
    </row>
    <row r="23" spans="1:8" ht="38.25">
      <c r="A23" s="9">
        <v>12</v>
      </c>
      <c r="B23" s="9" t="s">
        <v>687</v>
      </c>
      <c r="C23" s="10" t="s">
        <v>6</v>
      </c>
      <c r="D23" s="27" t="s">
        <v>2</v>
      </c>
      <c r="E23" s="9" t="s">
        <v>742</v>
      </c>
      <c r="F23" s="77">
        <v>18</v>
      </c>
      <c r="G23" s="13"/>
      <c r="H23" s="25"/>
    </row>
    <row r="24" spans="1:8" ht="12.75">
      <c r="A24" s="9">
        <v>13</v>
      </c>
      <c r="B24" s="9" t="s">
        <v>688</v>
      </c>
      <c r="C24" s="10" t="s">
        <v>6</v>
      </c>
      <c r="D24" s="27" t="s">
        <v>853</v>
      </c>
      <c r="E24" s="105" t="s">
        <v>738</v>
      </c>
      <c r="F24" s="106"/>
      <c r="G24" s="13"/>
      <c r="H24" s="25"/>
    </row>
    <row r="25" spans="1:8" ht="15">
      <c r="A25" s="5"/>
      <c r="B25" s="5"/>
      <c r="C25" s="6"/>
      <c r="D25" s="23" t="s">
        <v>65</v>
      </c>
      <c r="E25" s="121"/>
      <c r="F25" s="122"/>
      <c r="G25" s="122"/>
      <c r="H25" s="123"/>
    </row>
    <row r="26" spans="1:8" ht="26.25" thickBot="1">
      <c r="A26" s="9">
        <v>14</v>
      </c>
      <c r="B26" s="9" t="s">
        <v>689</v>
      </c>
      <c r="C26" s="10" t="s">
        <v>6</v>
      </c>
      <c r="D26" s="28" t="s">
        <v>604</v>
      </c>
      <c r="E26" s="105" t="s">
        <v>738</v>
      </c>
      <c r="F26" s="106"/>
      <c r="G26" s="13"/>
      <c r="H26" s="67"/>
    </row>
    <row r="27" spans="1:8" ht="13.5" thickBot="1">
      <c r="A27" s="102" t="s">
        <v>598</v>
      </c>
      <c r="B27" s="103"/>
      <c r="C27" s="103"/>
      <c r="D27" s="103"/>
      <c r="E27" s="103"/>
      <c r="F27" s="103"/>
      <c r="G27" s="103"/>
      <c r="H27" s="66"/>
    </row>
    <row r="28" spans="1:8" ht="13.5" thickBot="1">
      <c r="A28" s="101" t="s">
        <v>599</v>
      </c>
      <c r="B28" s="101"/>
      <c r="C28" s="101"/>
      <c r="D28" s="101"/>
      <c r="E28" s="101"/>
      <c r="F28" s="101"/>
      <c r="G28" s="101"/>
      <c r="H28" s="20"/>
    </row>
    <row r="29" spans="1:8" ht="13.5" thickBot="1">
      <c r="A29" s="102" t="s">
        <v>600</v>
      </c>
      <c r="B29" s="103"/>
      <c r="C29" s="103"/>
      <c r="D29" s="103"/>
      <c r="E29" s="103"/>
      <c r="F29" s="103"/>
      <c r="G29" s="103"/>
      <c r="H29" s="66"/>
    </row>
    <row r="30" ht="12.75">
      <c r="H30" s="20"/>
    </row>
    <row r="31" ht="12.75">
      <c r="H31" s="20"/>
    </row>
    <row r="32" ht="12.75">
      <c r="H32" s="20"/>
    </row>
    <row r="33" ht="12.75">
      <c r="H33" s="20"/>
    </row>
    <row r="34" ht="12.75">
      <c r="H34" s="20"/>
    </row>
    <row r="35" ht="12.75">
      <c r="H35" s="20"/>
    </row>
    <row r="36" ht="12.75">
      <c r="H36" s="20"/>
    </row>
    <row r="37" ht="12.75">
      <c r="H37" s="20"/>
    </row>
    <row r="38" ht="12.75">
      <c r="H38" s="20"/>
    </row>
    <row r="39" ht="12.75">
      <c r="H39" s="20"/>
    </row>
    <row r="40" ht="12.75">
      <c r="H40" s="20"/>
    </row>
    <row r="41" ht="12.75"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  <row r="46" ht="12.75">
      <c r="H46" s="20"/>
    </row>
    <row r="47" ht="12.75">
      <c r="H47" s="20"/>
    </row>
    <row r="48" ht="12.75">
      <c r="H48" s="20"/>
    </row>
    <row r="49" ht="12.75">
      <c r="H49" s="20"/>
    </row>
    <row r="50" ht="12.75">
      <c r="H50" s="20"/>
    </row>
    <row r="51" ht="12.75">
      <c r="H51" s="20"/>
    </row>
    <row r="52" ht="12.75">
      <c r="H52" s="20"/>
    </row>
    <row r="53" ht="12.75">
      <c r="H53" s="20"/>
    </row>
    <row r="54" ht="12.75">
      <c r="H54" s="20"/>
    </row>
    <row r="55" ht="12.75">
      <c r="H55" s="20"/>
    </row>
    <row r="56" ht="12.75">
      <c r="H56" s="20"/>
    </row>
    <row r="57" ht="12.75">
      <c r="H57" s="20"/>
    </row>
    <row r="58" ht="12.75">
      <c r="H58" s="20"/>
    </row>
    <row r="59" ht="12.75">
      <c r="H59" s="20"/>
    </row>
    <row r="60" ht="12.75">
      <c r="H60" s="20"/>
    </row>
    <row r="61" ht="12.75">
      <c r="H61" s="20"/>
    </row>
    <row r="62" ht="12.75">
      <c r="H62" s="20"/>
    </row>
    <row r="63" ht="12.75">
      <c r="H63" s="20"/>
    </row>
    <row r="64" ht="12.75">
      <c r="H64" s="20"/>
    </row>
    <row r="65" ht="12.75">
      <c r="H65" s="20"/>
    </row>
    <row r="66" ht="12.75">
      <c r="H66" s="20"/>
    </row>
    <row r="67" ht="12.75">
      <c r="H67" s="20"/>
    </row>
    <row r="68" ht="12.75">
      <c r="H68" s="20"/>
    </row>
    <row r="69" ht="12.75">
      <c r="H69" s="20"/>
    </row>
    <row r="70" ht="12.75">
      <c r="H70" s="20"/>
    </row>
    <row r="71" ht="12.75">
      <c r="H71" s="20"/>
    </row>
    <row r="72" ht="12.75">
      <c r="H72" s="20"/>
    </row>
    <row r="73" ht="12.75">
      <c r="H73" s="20"/>
    </row>
    <row r="74" ht="12.75">
      <c r="H74" s="20"/>
    </row>
    <row r="75" ht="12.75">
      <c r="H75" s="20"/>
    </row>
    <row r="76" ht="12.75">
      <c r="H76" s="20"/>
    </row>
    <row r="77" ht="12.75">
      <c r="H77" s="20"/>
    </row>
    <row r="78" ht="12.75">
      <c r="H78" s="20"/>
    </row>
    <row r="79" ht="12.75">
      <c r="H79" s="20"/>
    </row>
    <row r="80" ht="12.75">
      <c r="H80" s="20"/>
    </row>
    <row r="81" ht="12.75">
      <c r="H81" s="20"/>
    </row>
    <row r="82" ht="12.75">
      <c r="H82" s="20"/>
    </row>
    <row r="83" ht="12.75">
      <c r="H83" s="20"/>
    </row>
    <row r="84" ht="12.75">
      <c r="H84" s="20"/>
    </row>
    <row r="85" ht="12.75">
      <c r="H85" s="20"/>
    </row>
    <row r="86" ht="12.75">
      <c r="H86" s="20"/>
    </row>
    <row r="87" ht="12.75">
      <c r="H87" s="20"/>
    </row>
    <row r="88" ht="12.75">
      <c r="H88" s="20"/>
    </row>
    <row r="89" ht="12.75">
      <c r="H89" s="20"/>
    </row>
    <row r="90" ht="12.75">
      <c r="H90" s="20"/>
    </row>
    <row r="91" ht="12.75">
      <c r="H91" s="20"/>
    </row>
    <row r="92" ht="12.75">
      <c r="H92" s="20"/>
    </row>
    <row r="93" ht="12.75">
      <c r="H93" s="20"/>
    </row>
    <row r="94" ht="12.75">
      <c r="H94" s="20"/>
    </row>
    <row r="95" ht="12.75">
      <c r="H95" s="20"/>
    </row>
    <row r="96" ht="12.75">
      <c r="H96" s="20"/>
    </row>
    <row r="97" ht="12.75">
      <c r="H97" s="20"/>
    </row>
    <row r="98" ht="12.75">
      <c r="H98" s="20"/>
    </row>
    <row r="99" ht="12.75">
      <c r="H99" s="20"/>
    </row>
    <row r="100" ht="12.75">
      <c r="H100" s="20"/>
    </row>
    <row r="101" ht="12.75">
      <c r="H101" s="20"/>
    </row>
    <row r="102" ht="12.75">
      <c r="H102" s="20"/>
    </row>
    <row r="103" ht="12.75">
      <c r="H103" s="20"/>
    </row>
    <row r="104" ht="12.75">
      <c r="H104" s="20"/>
    </row>
    <row r="105" ht="12.75">
      <c r="H105" s="20"/>
    </row>
    <row r="106" ht="12.75">
      <c r="H106" s="20"/>
    </row>
    <row r="107" ht="12.75">
      <c r="H107" s="20"/>
    </row>
    <row r="108" ht="12.75">
      <c r="H108" s="20"/>
    </row>
    <row r="109" ht="12.75">
      <c r="H109" s="20"/>
    </row>
    <row r="110" ht="12.75">
      <c r="H110" s="20"/>
    </row>
    <row r="111" ht="12.75">
      <c r="H111" s="20"/>
    </row>
    <row r="112" ht="12.75">
      <c r="H112" s="20"/>
    </row>
    <row r="113" ht="12.75">
      <c r="H113" s="20"/>
    </row>
    <row r="114" ht="12.75">
      <c r="H114" s="20"/>
    </row>
    <row r="115" ht="12.75">
      <c r="H115" s="20"/>
    </row>
    <row r="116" ht="12.75">
      <c r="H116" s="20"/>
    </row>
    <row r="117" ht="12.75">
      <c r="H117" s="20"/>
    </row>
    <row r="118" ht="12.75">
      <c r="H118" s="20"/>
    </row>
    <row r="119" ht="12.75">
      <c r="H119" s="20"/>
    </row>
    <row r="120" ht="12.75">
      <c r="H120" s="20"/>
    </row>
    <row r="121" ht="12.75">
      <c r="H121" s="20"/>
    </row>
    <row r="122" ht="12.75">
      <c r="H122" s="20"/>
    </row>
    <row r="123" ht="12.75">
      <c r="H123" s="20"/>
    </row>
    <row r="124" ht="12.75">
      <c r="H124" s="20"/>
    </row>
  </sheetData>
  <mergeCells count="22">
    <mergeCell ref="E20:H20"/>
    <mergeCell ref="E22:H22"/>
    <mergeCell ref="E25:H25"/>
    <mergeCell ref="A27:G27"/>
    <mergeCell ref="E24:F24"/>
    <mergeCell ref="E26:F26"/>
    <mergeCell ref="A2:H2"/>
    <mergeCell ref="E9:H9"/>
    <mergeCell ref="E18:F18"/>
    <mergeCell ref="E16:F16"/>
    <mergeCell ref="E17:F17"/>
    <mergeCell ref="E15:F15"/>
    <mergeCell ref="A28:G28"/>
    <mergeCell ref="A29:G29"/>
    <mergeCell ref="A1:H1"/>
    <mergeCell ref="E7:F7"/>
    <mergeCell ref="E8:F8"/>
    <mergeCell ref="A13:H13"/>
    <mergeCell ref="A5:H5"/>
    <mergeCell ref="E12:F12"/>
    <mergeCell ref="E10:F10"/>
    <mergeCell ref="E6:H6"/>
  </mergeCells>
  <printOptions horizontalCentered="1"/>
  <pageMargins left="0.5118110236220472" right="0.2755905511811024" top="0.6299212598425197" bottom="0.6692913385826772" header="0.31496062992125984" footer="0.31496062992125984"/>
  <pageSetup horizontalDpi="600" verticalDpi="600" orientation="portrait" paperSize="9" r:id="rId1"/>
  <headerFooter alignWithMargins="0">
    <oddHeader>&amp;C&amp;8Inwestycja współfinansowana ze środków pomocowych z Funduszu Spójności</oddHeader>
    <oddFooter>&amp;C&amp;8GOSPODARKA WODNO-ŚCIEKOWA W BĘDZINIE ETAP II - PRZEDMIAR ROBÓT
Kontrakt nr CCI 2004/PL/16/C/PE/001-02&amp;R&amp;P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46"/>
  <sheetViews>
    <sheetView view="pageBreakPreview" zoomScale="85" zoomScaleSheetLayoutView="85" workbookViewId="0" topLeftCell="A96">
      <selection activeCell="F86" sqref="F86"/>
    </sheetView>
  </sheetViews>
  <sheetFormatPr defaultColWidth="9.140625" defaultRowHeight="12.75"/>
  <cols>
    <col min="1" max="1" width="4.00390625" style="2" customWidth="1"/>
    <col min="2" max="2" width="10.421875" style="75" bestFit="1" customWidth="1"/>
    <col min="3" max="3" width="8.7109375" style="2" customWidth="1"/>
    <col min="4" max="4" width="37.28125" style="19" customWidth="1"/>
    <col min="5" max="5" width="6.7109375" style="2" customWidth="1"/>
    <col min="6" max="6" width="8.7109375" style="20" customWidth="1"/>
    <col min="7" max="7" width="9.421875" style="2" customWidth="1"/>
    <col min="8" max="8" width="11.7109375" style="2" customWidth="1"/>
    <col min="9" max="16384" width="9.140625" style="2" customWidth="1"/>
  </cols>
  <sheetData>
    <row r="1" spans="1:8" ht="51" customHeight="1">
      <c r="A1" s="104" t="s">
        <v>275</v>
      </c>
      <c r="B1" s="104"/>
      <c r="C1" s="104"/>
      <c r="D1" s="104"/>
      <c r="E1" s="104"/>
      <c r="F1" s="104"/>
      <c r="G1" s="104"/>
      <c r="H1" s="104"/>
    </row>
    <row r="2" spans="1:8" ht="18.75">
      <c r="A2" s="114" t="s">
        <v>276</v>
      </c>
      <c r="B2" s="114"/>
      <c r="C2" s="114"/>
      <c r="D2" s="114"/>
      <c r="E2" s="114"/>
      <c r="F2" s="114"/>
      <c r="G2" s="114"/>
      <c r="H2" s="114"/>
    </row>
    <row r="3" spans="1:8" s="3" customFormat="1" ht="56.25">
      <c r="A3" s="1" t="s">
        <v>726</v>
      </c>
      <c r="B3" s="1" t="s">
        <v>674</v>
      </c>
      <c r="C3" s="1" t="s">
        <v>727</v>
      </c>
      <c r="D3" s="1" t="s">
        <v>728</v>
      </c>
      <c r="E3" s="1" t="s">
        <v>730</v>
      </c>
      <c r="F3" s="1" t="s">
        <v>729</v>
      </c>
      <c r="G3" s="1" t="s">
        <v>76</v>
      </c>
      <c r="H3" s="1" t="s">
        <v>77</v>
      </c>
    </row>
    <row r="4" spans="1:8" ht="12.75">
      <c r="A4" s="4">
        <v>1</v>
      </c>
      <c r="B4" s="4">
        <v>2</v>
      </c>
      <c r="C4" s="4">
        <v>3</v>
      </c>
      <c r="D4" s="1">
        <v>4</v>
      </c>
      <c r="E4" s="4">
        <v>5</v>
      </c>
      <c r="F4" s="71">
        <v>6</v>
      </c>
      <c r="G4" s="4">
        <v>7</v>
      </c>
      <c r="H4" s="4" t="s">
        <v>675</v>
      </c>
    </row>
    <row r="5" spans="1:8" ht="12.75">
      <c r="A5" s="125" t="s">
        <v>733</v>
      </c>
      <c r="B5" s="126"/>
      <c r="C5" s="127"/>
      <c r="D5" s="127"/>
      <c r="E5" s="127"/>
      <c r="F5" s="127"/>
      <c r="G5" s="127"/>
      <c r="H5" s="128"/>
    </row>
    <row r="6" spans="1:8" ht="15">
      <c r="A6" s="15"/>
      <c r="B6" s="74"/>
      <c r="C6" s="6"/>
      <c r="D6" s="16" t="s">
        <v>786</v>
      </c>
      <c r="E6" s="15"/>
      <c r="F6" s="70"/>
      <c r="G6" s="34"/>
      <c r="H6" s="26"/>
    </row>
    <row r="7" spans="1:8" ht="25.5">
      <c r="A7" s="5"/>
      <c r="B7" s="73"/>
      <c r="C7" s="6"/>
      <c r="D7" s="7" t="s">
        <v>750</v>
      </c>
      <c r="E7" s="5"/>
      <c r="F7" s="69"/>
      <c r="G7" s="5"/>
      <c r="H7" s="8"/>
    </row>
    <row r="8" spans="1:8" ht="25.5">
      <c r="A8" s="9">
        <v>15</v>
      </c>
      <c r="B8" s="73" t="s">
        <v>319</v>
      </c>
      <c r="C8" s="10" t="s">
        <v>101</v>
      </c>
      <c r="D8" s="11" t="s">
        <v>787</v>
      </c>
      <c r="E8" s="9" t="s">
        <v>99</v>
      </c>
      <c r="F8" s="41">
        <v>2357</v>
      </c>
      <c r="G8" s="14"/>
      <c r="H8" s="14"/>
    </row>
    <row r="9" spans="1:8" ht="15">
      <c r="A9" s="15"/>
      <c r="B9" s="73"/>
      <c r="C9" s="6"/>
      <c r="D9" s="16" t="s">
        <v>789</v>
      </c>
      <c r="E9" s="15"/>
      <c r="F9" s="70"/>
      <c r="G9" s="34"/>
      <c r="H9" s="26"/>
    </row>
    <row r="10" spans="1:8" ht="25.5">
      <c r="A10" s="5"/>
      <c r="B10" s="73" t="s">
        <v>320</v>
      </c>
      <c r="C10" s="6"/>
      <c r="D10" s="7" t="s">
        <v>750</v>
      </c>
      <c r="E10" s="5"/>
      <c r="F10" s="69"/>
      <c r="G10" s="5"/>
      <c r="H10" s="8"/>
    </row>
    <row r="11" spans="1:8" ht="25.5">
      <c r="A11" s="9">
        <v>16</v>
      </c>
      <c r="B11" s="73" t="s">
        <v>321</v>
      </c>
      <c r="C11" s="10" t="s">
        <v>101</v>
      </c>
      <c r="D11" s="11" t="s">
        <v>34</v>
      </c>
      <c r="E11" s="9" t="s">
        <v>99</v>
      </c>
      <c r="F11" s="41">
        <v>1130</v>
      </c>
      <c r="G11" s="14"/>
      <c r="H11" s="14"/>
    </row>
    <row r="12" spans="1:8" ht="12.75">
      <c r="A12" s="9">
        <v>17</v>
      </c>
      <c r="B12" s="73" t="s">
        <v>322</v>
      </c>
      <c r="C12" s="10" t="s">
        <v>101</v>
      </c>
      <c r="D12" s="11" t="s">
        <v>740</v>
      </c>
      <c r="E12" s="9" t="s">
        <v>731</v>
      </c>
      <c r="F12" s="41">
        <v>634</v>
      </c>
      <c r="G12" s="14"/>
      <c r="H12" s="14"/>
    </row>
    <row r="13" spans="1:8" ht="25.5">
      <c r="A13" s="9">
        <v>18</v>
      </c>
      <c r="B13" s="73" t="s">
        <v>323</v>
      </c>
      <c r="C13" s="10" t="s">
        <v>101</v>
      </c>
      <c r="D13" s="11" t="s">
        <v>35</v>
      </c>
      <c r="E13" s="9" t="s">
        <v>99</v>
      </c>
      <c r="F13" s="41">
        <v>192</v>
      </c>
      <c r="G13" s="14"/>
      <c r="H13" s="14"/>
    </row>
    <row r="14" spans="1:8" ht="25.5">
      <c r="A14" s="9">
        <v>19</v>
      </c>
      <c r="B14" s="73" t="s">
        <v>324</v>
      </c>
      <c r="C14" s="10" t="s">
        <v>101</v>
      </c>
      <c r="D14" s="11" t="s">
        <v>19</v>
      </c>
      <c r="E14" s="9" t="s">
        <v>99</v>
      </c>
      <c r="F14" s="41">
        <v>5289</v>
      </c>
      <c r="G14" s="14"/>
      <c r="H14" s="14"/>
    </row>
    <row r="15" spans="1:8" s="21" customFormat="1" ht="25.5">
      <c r="A15" s="9">
        <v>20</v>
      </c>
      <c r="B15" s="73" t="s">
        <v>325</v>
      </c>
      <c r="C15" s="10" t="s">
        <v>101</v>
      </c>
      <c r="D15" s="11" t="s">
        <v>747</v>
      </c>
      <c r="E15" s="9" t="s">
        <v>731</v>
      </c>
      <c r="F15" s="41">
        <v>1453</v>
      </c>
      <c r="G15" s="14"/>
      <c r="H15" s="14"/>
    </row>
    <row r="16" spans="1:8" s="21" customFormat="1" ht="25.5">
      <c r="A16" s="9">
        <v>21</v>
      </c>
      <c r="B16" s="73" t="s">
        <v>326</v>
      </c>
      <c r="C16" s="10" t="s">
        <v>101</v>
      </c>
      <c r="D16" s="11" t="s">
        <v>32</v>
      </c>
      <c r="E16" s="9" t="s">
        <v>741</v>
      </c>
      <c r="F16" s="41">
        <v>2</v>
      </c>
      <c r="G16" s="14"/>
      <c r="H16" s="14"/>
    </row>
    <row r="17" spans="1:8" s="21" customFormat="1" ht="15.75">
      <c r="A17" s="9">
        <v>22</v>
      </c>
      <c r="B17" s="73" t="s">
        <v>327</v>
      </c>
      <c r="C17" s="10" t="s">
        <v>101</v>
      </c>
      <c r="D17" s="11" t="s">
        <v>790</v>
      </c>
      <c r="E17" s="9" t="s">
        <v>99</v>
      </c>
      <c r="F17" s="41">
        <v>296</v>
      </c>
      <c r="G17" s="14"/>
      <c r="H17" s="14"/>
    </row>
    <row r="18" spans="1:8" ht="15">
      <c r="A18" s="15"/>
      <c r="B18" s="73"/>
      <c r="C18" s="6"/>
      <c r="D18" s="16" t="s">
        <v>793</v>
      </c>
      <c r="E18" s="15"/>
      <c r="F18" s="70"/>
      <c r="G18" s="34"/>
      <c r="H18" s="26"/>
    </row>
    <row r="19" spans="1:8" ht="25.5">
      <c r="A19" s="5"/>
      <c r="B19" s="73"/>
      <c r="C19" s="6"/>
      <c r="D19" s="7" t="s">
        <v>750</v>
      </c>
      <c r="E19" s="5"/>
      <c r="F19" s="69"/>
      <c r="G19" s="5"/>
      <c r="H19" s="8"/>
    </row>
    <row r="20" spans="1:8" ht="15.75">
      <c r="A20" s="9">
        <v>23</v>
      </c>
      <c r="B20" s="73" t="s">
        <v>328</v>
      </c>
      <c r="C20" s="10" t="s">
        <v>101</v>
      </c>
      <c r="D20" s="11" t="s">
        <v>863</v>
      </c>
      <c r="E20" s="9" t="s">
        <v>99</v>
      </c>
      <c r="F20" s="41">
        <v>550</v>
      </c>
      <c r="G20" s="14"/>
      <c r="H20" s="14"/>
    </row>
    <row r="21" spans="1:8" ht="25.5">
      <c r="A21" s="9">
        <v>24</v>
      </c>
      <c r="B21" s="73" t="s">
        <v>329</v>
      </c>
      <c r="C21" s="10" t="s">
        <v>101</v>
      </c>
      <c r="D21" s="11" t="s">
        <v>43</v>
      </c>
      <c r="E21" s="9" t="s">
        <v>99</v>
      </c>
      <c r="F21" s="41">
        <v>1160</v>
      </c>
      <c r="G21" s="14"/>
      <c r="H21" s="14"/>
    </row>
    <row r="22" spans="1:8" ht="12.75">
      <c r="A22" s="9">
        <v>25</v>
      </c>
      <c r="B22" s="73" t="s">
        <v>330</v>
      </c>
      <c r="C22" s="10" t="s">
        <v>101</v>
      </c>
      <c r="D22" s="11" t="s">
        <v>740</v>
      </c>
      <c r="E22" s="9" t="s">
        <v>731</v>
      </c>
      <c r="F22" s="41">
        <v>754</v>
      </c>
      <c r="G22" s="14"/>
      <c r="H22" s="14"/>
    </row>
    <row r="23" spans="1:8" ht="25.5">
      <c r="A23" s="9">
        <v>26</v>
      </c>
      <c r="B23" s="73" t="s">
        <v>331</v>
      </c>
      <c r="C23" s="10" t="s">
        <v>101</v>
      </c>
      <c r="D23" s="11" t="s">
        <v>33</v>
      </c>
      <c r="E23" s="9" t="s">
        <v>99</v>
      </c>
      <c r="F23" s="41">
        <v>700</v>
      </c>
      <c r="G23" s="14"/>
      <c r="H23" s="14"/>
    </row>
    <row r="24" spans="1:8" ht="25.5">
      <c r="A24" s="9">
        <v>27</v>
      </c>
      <c r="B24" s="73" t="s">
        <v>332</v>
      </c>
      <c r="C24" s="10" t="s">
        <v>101</v>
      </c>
      <c r="D24" s="11" t="s">
        <v>19</v>
      </c>
      <c r="E24" s="9" t="s">
        <v>99</v>
      </c>
      <c r="F24" s="41">
        <v>7754</v>
      </c>
      <c r="G24" s="14"/>
      <c r="H24" s="14"/>
    </row>
    <row r="25" spans="1:8" s="21" customFormat="1" ht="25.5">
      <c r="A25" s="9">
        <v>28</v>
      </c>
      <c r="B25" s="73" t="s">
        <v>333</v>
      </c>
      <c r="C25" s="10" t="s">
        <v>101</v>
      </c>
      <c r="D25" s="11" t="s">
        <v>747</v>
      </c>
      <c r="E25" s="9" t="s">
        <v>731</v>
      </c>
      <c r="F25" s="41">
        <v>2150</v>
      </c>
      <c r="G25" s="14"/>
      <c r="H25" s="14"/>
    </row>
    <row r="26" spans="1:8" s="21" customFormat="1" ht="25.5">
      <c r="A26" s="9">
        <v>29</v>
      </c>
      <c r="B26" s="73" t="s">
        <v>334</v>
      </c>
      <c r="C26" s="10" t="s">
        <v>101</v>
      </c>
      <c r="D26" s="11" t="s">
        <v>32</v>
      </c>
      <c r="E26" s="9" t="s">
        <v>741</v>
      </c>
      <c r="F26" s="41">
        <v>7</v>
      </c>
      <c r="G26" s="14"/>
      <c r="H26" s="14"/>
    </row>
    <row r="27" spans="1:8" ht="15">
      <c r="A27" s="5"/>
      <c r="B27" s="73"/>
      <c r="C27" s="6"/>
      <c r="D27" s="7" t="s">
        <v>748</v>
      </c>
      <c r="E27" s="5"/>
      <c r="F27" s="69"/>
      <c r="G27" s="5"/>
      <c r="H27" s="8"/>
    </row>
    <row r="28" spans="1:8" ht="13.5" thickBot="1">
      <c r="A28" s="9">
        <v>30</v>
      </c>
      <c r="B28" s="73" t="s">
        <v>335</v>
      </c>
      <c r="C28" s="10" t="s">
        <v>101</v>
      </c>
      <c r="D28" s="11" t="s">
        <v>85</v>
      </c>
      <c r="E28" s="9" t="s">
        <v>741</v>
      </c>
      <c r="F28" s="41">
        <v>145</v>
      </c>
      <c r="G28" s="14"/>
      <c r="H28" s="14"/>
    </row>
    <row r="29" spans="1:8" ht="12.75">
      <c r="A29" s="129" t="s">
        <v>598</v>
      </c>
      <c r="B29" s="130"/>
      <c r="C29" s="130"/>
      <c r="D29" s="130"/>
      <c r="E29" s="130"/>
      <c r="F29" s="130"/>
      <c r="G29" s="130"/>
      <c r="H29" s="87"/>
    </row>
    <row r="30" spans="1:8" s="32" customFormat="1" ht="12.75">
      <c r="A30" s="107" t="s">
        <v>734</v>
      </c>
      <c r="B30" s="108"/>
      <c r="C30" s="108"/>
      <c r="D30" s="108"/>
      <c r="E30" s="108"/>
      <c r="F30" s="108"/>
      <c r="G30" s="108"/>
      <c r="H30" s="124"/>
    </row>
    <row r="31" spans="1:8" s="21" customFormat="1" ht="38.25">
      <c r="A31" s="5"/>
      <c r="B31" s="73"/>
      <c r="C31" s="6"/>
      <c r="D31" s="7" t="s">
        <v>20</v>
      </c>
      <c r="E31" s="5"/>
      <c r="F31" s="69"/>
      <c r="G31" s="5"/>
      <c r="H31" s="8"/>
    </row>
    <row r="32" spans="1:10" ht="12.75">
      <c r="A32" s="9">
        <v>31</v>
      </c>
      <c r="B32" s="73" t="s">
        <v>864</v>
      </c>
      <c r="C32" s="10" t="s">
        <v>7</v>
      </c>
      <c r="D32" s="11" t="s">
        <v>756</v>
      </c>
      <c r="E32" s="9" t="s">
        <v>731</v>
      </c>
      <c r="F32" s="33">
        <v>993</v>
      </c>
      <c r="G32" s="14"/>
      <c r="H32" s="14"/>
      <c r="J32" s="37">
        <f>F32+F33+F34+F71+F41</f>
        <v>4507.5</v>
      </c>
    </row>
    <row r="33" spans="1:8" ht="12.75">
      <c r="A33" s="9">
        <v>32</v>
      </c>
      <c r="B33" s="73" t="s">
        <v>336</v>
      </c>
      <c r="C33" s="10" t="s">
        <v>7</v>
      </c>
      <c r="D33" s="11" t="s">
        <v>752</v>
      </c>
      <c r="E33" s="9" t="s">
        <v>731</v>
      </c>
      <c r="F33" s="33">
        <v>1826</v>
      </c>
      <c r="G33" s="14"/>
      <c r="H33" s="14"/>
    </row>
    <row r="34" spans="1:8" ht="12.75">
      <c r="A34" s="9">
        <v>33</v>
      </c>
      <c r="B34" s="73" t="s">
        <v>337</v>
      </c>
      <c r="C34" s="10" t="s">
        <v>7</v>
      </c>
      <c r="D34" s="11" t="s">
        <v>754</v>
      </c>
      <c r="E34" s="9" t="s">
        <v>731</v>
      </c>
      <c r="F34" s="33">
        <v>894</v>
      </c>
      <c r="G34" s="14"/>
      <c r="H34" s="14"/>
    </row>
    <row r="35" spans="1:8" s="3" customFormat="1" ht="51">
      <c r="A35" s="15"/>
      <c r="B35" s="73"/>
      <c r="C35" s="6"/>
      <c r="D35" s="16" t="s">
        <v>68</v>
      </c>
      <c r="E35" s="15"/>
      <c r="F35" s="70"/>
      <c r="G35" s="34"/>
      <c r="H35" s="26"/>
    </row>
    <row r="36" spans="1:8" ht="12.75">
      <c r="A36" s="9">
        <v>34</v>
      </c>
      <c r="B36" s="73" t="s">
        <v>338</v>
      </c>
      <c r="C36" s="10" t="s">
        <v>7</v>
      </c>
      <c r="D36" s="17" t="s">
        <v>735</v>
      </c>
      <c r="E36" s="9" t="s">
        <v>732</v>
      </c>
      <c r="F36" s="33">
        <v>6</v>
      </c>
      <c r="G36" s="14"/>
      <c r="H36" s="14"/>
    </row>
    <row r="37" spans="1:8" s="21" customFormat="1" ht="53.25" customHeight="1">
      <c r="A37" s="5"/>
      <c r="B37" s="73"/>
      <c r="C37" s="6"/>
      <c r="D37" s="7" t="s">
        <v>15</v>
      </c>
      <c r="E37" s="5"/>
      <c r="F37" s="69"/>
      <c r="G37" s="5"/>
      <c r="H37" s="8"/>
    </row>
    <row r="38" spans="1:8" ht="12.75">
      <c r="A38" s="9">
        <v>35</v>
      </c>
      <c r="B38" s="73" t="s">
        <v>339</v>
      </c>
      <c r="C38" s="10" t="s">
        <v>7</v>
      </c>
      <c r="D38" s="11" t="s">
        <v>69</v>
      </c>
      <c r="E38" s="9" t="s">
        <v>732</v>
      </c>
      <c r="F38" s="33">
        <v>68</v>
      </c>
      <c r="G38" s="14"/>
      <c r="H38" s="14"/>
    </row>
    <row r="39" spans="1:8" ht="12.75">
      <c r="A39" s="9">
        <v>36</v>
      </c>
      <c r="B39" s="73" t="s">
        <v>340</v>
      </c>
      <c r="C39" s="10" t="s">
        <v>7</v>
      </c>
      <c r="D39" s="11" t="s">
        <v>70</v>
      </c>
      <c r="E39" s="9" t="s">
        <v>732</v>
      </c>
      <c r="F39" s="33">
        <v>84</v>
      </c>
      <c r="G39" s="14"/>
      <c r="H39" s="14"/>
    </row>
    <row r="40" spans="1:8" s="21" customFormat="1" ht="38.25">
      <c r="A40" s="5"/>
      <c r="B40" s="73"/>
      <c r="C40" s="6"/>
      <c r="D40" s="7" t="s">
        <v>16</v>
      </c>
      <c r="E40" s="5"/>
      <c r="F40" s="69"/>
      <c r="G40" s="5"/>
      <c r="H40" s="8"/>
    </row>
    <row r="41" spans="1:12" ht="12.75">
      <c r="A41" s="9">
        <v>37</v>
      </c>
      <c r="B41" s="73" t="s">
        <v>341</v>
      </c>
      <c r="C41" s="10"/>
      <c r="D41" s="11" t="s">
        <v>278</v>
      </c>
      <c r="E41" s="9" t="s">
        <v>731</v>
      </c>
      <c r="F41" s="33">
        <v>46.5</v>
      </c>
      <c r="G41" s="14"/>
      <c r="H41" s="14"/>
      <c r="J41" s="37"/>
      <c r="L41" s="37"/>
    </row>
    <row r="42" spans="1:12" ht="12.75">
      <c r="A42" s="9">
        <v>38</v>
      </c>
      <c r="B42" s="73" t="s">
        <v>342</v>
      </c>
      <c r="C42" s="10"/>
      <c r="D42" s="11" t="s">
        <v>282</v>
      </c>
      <c r="E42" s="9" t="s">
        <v>731</v>
      </c>
      <c r="F42" s="33">
        <v>46.5</v>
      </c>
      <c r="G42" s="14"/>
      <c r="H42" s="14"/>
      <c r="J42" s="37"/>
      <c r="L42" s="37"/>
    </row>
    <row r="43" spans="1:10" s="21" customFormat="1" ht="25.5">
      <c r="A43" s="5"/>
      <c r="B43" s="73"/>
      <c r="C43" s="6"/>
      <c r="D43" s="7" t="s">
        <v>58</v>
      </c>
      <c r="E43" s="5"/>
      <c r="F43" s="69"/>
      <c r="G43" s="5"/>
      <c r="H43" s="8"/>
      <c r="J43" s="35"/>
    </row>
    <row r="44" spans="1:8" ht="13.5" thickBot="1">
      <c r="A44" s="9">
        <v>39</v>
      </c>
      <c r="B44" s="73" t="s">
        <v>343</v>
      </c>
      <c r="C44" s="10" t="s">
        <v>7</v>
      </c>
      <c r="D44" s="11" t="s">
        <v>277</v>
      </c>
      <c r="E44" s="9" t="s">
        <v>731</v>
      </c>
      <c r="F44" s="33">
        <v>46.5</v>
      </c>
      <c r="G44" s="14"/>
      <c r="H44" s="14"/>
    </row>
    <row r="45" spans="1:8" ht="12.75">
      <c r="A45" s="129" t="s">
        <v>598</v>
      </c>
      <c r="B45" s="130"/>
      <c r="C45" s="130"/>
      <c r="D45" s="130"/>
      <c r="E45" s="130"/>
      <c r="F45" s="130"/>
      <c r="G45" s="130"/>
      <c r="H45" s="87"/>
    </row>
    <row r="46" spans="1:8" s="32" customFormat="1" ht="12.75">
      <c r="A46" s="107" t="s">
        <v>755</v>
      </c>
      <c r="B46" s="108"/>
      <c r="C46" s="108"/>
      <c r="D46" s="108"/>
      <c r="E46" s="108"/>
      <c r="F46" s="108"/>
      <c r="G46" s="108"/>
      <c r="H46" s="124"/>
    </row>
    <row r="47" spans="1:10" s="21" customFormat="1" ht="38.25">
      <c r="A47" s="5"/>
      <c r="B47" s="73"/>
      <c r="C47" s="6"/>
      <c r="D47" s="7" t="s">
        <v>20</v>
      </c>
      <c r="E47" s="5"/>
      <c r="F47" s="69"/>
      <c r="G47" s="5"/>
      <c r="H47" s="8"/>
      <c r="J47" s="36"/>
    </row>
    <row r="48" spans="1:10" ht="12.75">
      <c r="A48" s="9">
        <v>40</v>
      </c>
      <c r="B48" s="73" t="s">
        <v>865</v>
      </c>
      <c r="C48" s="10" t="s">
        <v>9</v>
      </c>
      <c r="D48" s="11" t="s">
        <v>73</v>
      </c>
      <c r="E48" s="9" t="s">
        <v>731</v>
      </c>
      <c r="F48" s="33">
        <v>291</v>
      </c>
      <c r="G48" s="14"/>
      <c r="H48" s="14"/>
      <c r="J48" s="20">
        <f>SUM(F48:F51)</f>
        <v>1145</v>
      </c>
    </row>
    <row r="49" spans="1:8" ht="12.75">
      <c r="A49" s="9">
        <v>41</v>
      </c>
      <c r="B49" s="73" t="s">
        <v>344</v>
      </c>
      <c r="C49" s="10" t="s">
        <v>9</v>
      </c>
      <c r="D49" s="11" t="s">
        <v>756</v>
      </c>
      <c r="E49" s="9" t="s">
        <v>731</v>
      </c>
      <c r="F49" s="33">
        <v>391</v>
      </c>
      <c r="G49" s="14"/>
      <c r="H49" s="14"/>
    </row>
    <row r="50" spans="1:8" ht="12.75">
      <c r="A50" s="9">
        <v>42</v>
      </c>
      <c r="B50" s="73" t="s">
        <v>345</v>
      </c>
      <c r="C50" s="10" t="s">
        <v>9</v>
      </c>
      <c r="D50" s="11" t="s">
        <v>283</v>
      </c>
      <c r="E50" s="9" t="s">
        <v>731</v>
      </c>
      <c r="F50" s="33">
        <v>128</v>
      </c>
      <c r="G50" s="14"/>
      <c r="H50" s="14"/>
    </row>
    <row r="51" spans="1:8" ht="12.75">
      <c r="A51" s="9">
        <v>43</v>
      </c>
      <c r="B51" s="73" t="s">
        <v>346</v>
      </c>
      <c r="C51" s="10" t="s">
        <v>9</v>
      </c>
      <c r="D51" s="11" t="s">
        <v>284</v>
      </c>
      <c r="E51" s="9" t="s">
        <v>731</v>
      </c>
      <c r="F51" s="33">
        <v>335</v>
      </c>
      <c r="G51" s="14"/>
      <c r="H51" s="14"/>
    </row>
    <row r="52" spans="1:8" s="3" customFormat="1" ht="38.25">
      <c r="A52" s="15"/>
      <c r="B52" s="73"/>
      <c r="C52" s="6"/>
      <c r="D52" s="16" t="s">
        <v>753</v>
      </c>
      <c r="E52" s="15"/>
      <c r="F52" s="70"/>
      <c r="G52" s="34"/>
      <c r="H52" s="26"/>
    </row>
    <row r="53" spans="1:8" ht="12.75">
      <c r="A53" s="9">
        <v>44</v>
      </c>
      <c r="B53" s="73" t="s">
        <v>347</v>
      </c>
      <c r="C53" s="10" t="s">
        <v>9</v>
      </c>
      <c r="D53" s="17" t="s">
        <v>69</v>
      </c>
      <c r="E53" s="9" t="s">
        <v>732</v>
      </c>
      <c r="F53" s="33">
        <v>16</v>
      </c>
      <c r="G53" s="14"/>
      <c r="H53" s="14"/>
    </row>
    <row r="54" spans="1:8" ht="12.75">
      <c r="A54" s="9">
        <v>45</v>
      </c>
      <c r="B54" s="73" t="s">
        <v>348</v>
      </c>
      <c r="C54" s="10" t="s">
        <v>9</v>
      </c>
      <c r="D54" s="11" t="s">
        <v>70</v>
      </c>
      <c r="E54" s="9" t="s">
        <v>732</v>
      </c>
      <c r="F54" s="33">
        <v>37</v>
      </c>
      <c r="G54" s="14"/>
      <c r="H54" s="14"/>
    </row>
    <row r="55" spans="1:8" s="21" customFormat="1" ht="38.25">
      <c r="A55" s="5"/>
      <c r="B55" s="73"/>
      <c r="C55" s="6"/>
      <c r="D55" s="7" t="s">
        <v>97</v>
      </c>
      <c r="E55" s="5"/>
      <c r="F55" s="69"/>
      <c r="G55" s="5"/>
      <c r="H55" s="8"/>
    </row>
    <row r="56" spans="1:8" ht="12.75">
      <c r="A56" s="9">
        <v>46</v>
      </c>
      <c r="B56" s="73" t="s">
        <v>349</v>
      </c>
      <c r="C56" s="10" t="s">
        <v>9</v>
      </c>
      <c r="D56" s="11" t="s">
        <v>98</v>
      </c>
      <c r="E56" s="9" t="s">
        <v>732</v>
      </c>
      <c r="F56" s="33">
        <v>30</v>
      </c>
      <c r="G56" s="14"/>
      <c r="H56" s="14"/>
    </row>
    <row r="57" spans="1:8" s="3" customFormat="1" ht="38.25">
      <c r="A57" s="15"/>
      <c r="B57" s="73"/>
      <c r="C57" s="6"/>
      <c r="D57" s="7" t="s">
        <v>74</v>
      </c>
      <c r="E57" s="15"/>
      <c r="F57" s="70"/>
      <c r="G57" s="34"/>
      <c r="H57" s="26"/>
    </row>
    <row r="58" spans="1:8" ht="12.75">
      <c r="A58" s="9">
        <v>47</v>
      </c>
      <c r="B58" s="73" t="s">
        <v>350</v>
      </c>
      <c r="C58" s="10" t="s">
        <v>9</v>
      </c>
      <c r="D58" s="11" t="s">
        <v>614</v>
      </c>
      <c r="E58" s="9" t="s">
        <v>732</v>
      </c>
      <c r="F58" s="33">
        <f>ROUND(1,0)</f>
        <v>1</v>
      </c>
      <c r="G58" s="14"/>
      <c r="H58" s="14"/>
    </row>
    <row r="59" spans="1:8" ht="12.75">
      <c r="A59" s="9">
        <f>A58+1</f>
        <v>48</v>
      </c>
      <c r="B59" s="73" t="s">
        <v>351</v>
      </c>
      <c r="C59" s="10" t="s">
        <v>9</v>
      </c>
      <c r="D59" s="11" t="s">
        <v>285</v>
      </c>
      <c r="E59" s="9" t="s">
        <v>732</v>
      </c>
      <c r="F59" s="33">
        <f>ROUND(1,0)</f>
        <v>1</v>
      </c>
      <c r="G59" s="14"/>
      <c r="H59" s="14"/>
    </row>
    <row r="60" spans="1:8" ht="15.75">
      <c r="A60" s="9">
        <f>A59+1</f>
        <v>49</v>
      </c>
      <c r="B60" s="73" t="s">
        <v>352</v>
      </c>
      <c r="C60" s="10" t="s">
        <v>9</v>
      </c>
      <c r="D60" s="11" t="s">
        <v>286</v>
      </c>
      <c r="E60" s="9" t="s">
        <v>732</v>
      </c>
      <c r="F60" s="33">
        <f>ROUND(1,0)</f>
        <v>1</v>
      </c>
      <c r="G60" s="14"/>
      <c r="H60" s="14"/>
    </row>
    <row r="61" spans="1:8" ht="15.75">
      <c r="A61" s="9">
        <f>A60+1</f>
        <v>50</v>
      </c>
      <c r="B61" s="73" t="s">
        <v>353</v>
      </c>
      <c r="C61" s="10" t="s">
        <v>9</v>
      </c>
      <c r="D61" s="11" t="s">
        <v>287</v>
      </c>
      <c r="E61" s="9" t="s">
        <v>732</v>
      </c>
      <c r="F61" s="33">
        <f>ROUND(1,0)</f>
        <v>1</v>
      </c>
      <c r="G61" s="14"/>
      <c r="H61" s="14"/>
    </row>
    <row r="62" spans="1:8" s="3" customFormat="1" ht="25.5">
      <c r="A62" s="15"/>
      <c r="B62" s="73"/>
      <c r="C62" s="6"/>
      <c r="D62" s="7" t="s">
        <v>75</v>
      </c>
      <c r="E62" s="15"/>
      <c r="F62" s="70"/>
      <c r="G62" s="34"/>
      <c r="H62" s="26"/>
    </row>
    <row r="63" spans="1:8" ht="39" thickBot="1">
      <c r="A63" s="9">
        <v>51</v>
      </c>
      <c r="B63" s="73" t="s">
        <v>354</v>
      </c>
      <c r="C63" s="10" t="s">
        <v>9</v>
      </c>
      <c r="D63" s="11" t="s">
        <v>78</v>
      </c>
      <c r="E63" s="9" t="s">
        <v>732</v>
      </c>
      <c r="F63" s="33">
        <f>ROUND(1,0)</f>
        <v>1</v>
      </c>
      <c r="G63" s="14"/>
      <c r="H63" s="14"/>
    </row>
    <row r="64" spans="1:8" ht="12.75">
      <c r="A64" s="129" t="s">
        <v>598</v>
      </c>
      <c r="B64" s="130"/>
      <c r="C64" s="130"/>
      <c r="D64" s="130"/>
      <c r="E64" s="130"/>
      <c r="F64" s="130"/>
      <c r="G64" s="130"/>
      <c r="H64" s="87"/>
    </row>
    <row r="65" spans="1:8" s="32" customFormat="1" ht="12.75">
      <c r="A65" s="107" t="s">
        <v>79</v>
      </c>
      <c r="B65" s="108"/>
      <c r="C65" s="108"/>
      <c r="D65" s="108"/>
      <c r="E65" s="108"/>
      <c r="F65" s="108"/>
      <c r="G65" s="108"/>
      <c r="H65" s="124"/>
    </row>
    <row r="66" spans="1:8" s="21" customFormat="1" ht="51" customHeight="1">
      <c r="A66" s="5"/>
      <c r="B66" s="73"/>
      <c r="C66" s="6"/>
      <c r="D66" s="7" t="s">
        <v>81</v>
      </c>
      <c r="E66" s="5"/>
      <c r="F66" s="69"/>
      <c r="G66" s="5"/>
      <c r="H66" s="8"/>
    </row>
    <row r="67" spans="1:8" ht="49.5" customHeight="1">
      <c r="A67" s="9">
        <v>52</v>
      </c>
      <c r="B67" s="73" t="s">
        <v>866</v>
      </c>
      <c r="C67" s="10" t="s">
        <v>80</v>
      </c>
      <c r="D67" s="11" t="s">
        <v>288</v>
      </c>
      <c r="E67" s="9" t="s">
        <v>732</v>
      </c>
      <c r="F67" s="33">
        <f>ROUND(1,0)</f>
        <v>1</v>
      </c>
      <c r="G67" s="14"/>
      <c r="H67" s="14"/>
    </row>
    <row r="68" spans="1:8" ht="38.25">
      <c r="A68" s="9">
        <v>53</v>
      </c>
      <c r="B68" s="73" t="s">
        <v>355</v>
      </c>
      <c r="C68" s="10" t="s">
        <v>80</v>
      </c>
      <c r="D68" s="11" t="s">
        <v>82</v>
      </c>
      <c r="E68" s="9" t="s">
        <v>732</v>
      </c>
      <c r="F68" s="33">
        <f>ROUND(1,0)</f>
        <v>1</v>
      </c>
      <c r="G68" s="14"/>
      <c r="H68" s="14"/>
    </row>
    <row r="69" spans="1:8" s="32" customFormat="1" ht="12.75">
      <c r="A69" s="30"/>
      <c r="B69" s="73"/>
      <c r="C69" s="18"/>
      <c r="D69" s="7" t="s">
        <v>71</v>
      </c>
      <c r="E69" s="30"/>
      <c r="F69" s="72"/>
      <c r="G69" s="30"/>
      <c r="H69" s="31"/>
    </row>
    <row r="70" spans="1:8" s="21" customFormat="1" ht="38.25">
      <c r="A70" s="5"/>
      <c r="B70" s="73"/>
      <c r="C70" s="6"/>
      <c r="D70" s="7" t="s">
        <v>16</v>
      </c>
      <c r="E70" s="5"/>
      <c r="F70" s="69"/>
      <c r="G70" s="5"/>
      <c r="H70" s="8"/>
    </row>
    <row r="71" spans="1:8" ht="16.5" customHeight="1">
      <c r="A71" s="9">
        <v>54</v>
      </c>
      <c r="B71" s="73" t="s">
        <v>356</v>
      </c>
      <c r="C71" s="10" t="s">
        <v>80</v>
      </c>
      <c r="D71" s="11" t="s">
        <v>722</v>
      </c>
      <c r="E71" s="9" t="s">
        <v>731</v>
      </c>
      <c r="F71" s="33">
        <v>748</v>
      </c>
      <c r="G71" s="14"/>
      <c r="H71" s="14"/>
    </row>
    <row r="72" spans="1:8" s="3" customFormat="1" ht="14.25">
      <c r="A72" s="15"/>
      <c r="B72" s="73"/>
      <c r="C72" s="10"/>
      <c r="D72" s="16" t="s">
        <v>606</v>
      </c>
      <c r="E72" s="15"/>
      <c r="F72" s="70"/>
      <c r="G72" s="34"/>
      <c r="H72" s="26"/>
    </row>
    <row r="73" spans="1:8" ht="12.75">
      <c r="A73" s="9">
        <v>55</v>
      </c>
      <c r="B73" s="73" t="s">
        <v>357</v>
      </c>
      <c r="C73" s="10" t="s">
        <v>80</v>
      </c>
      <c r="D73" s="17" t="s">
        <v>279</v>
      </c>
      <c r="E73" s="9" t="s">
        <v>732</v>
      </c>
      <c r="F73" s="33">
        <v>1</v>
      </c>
      <c r="G73" s="14"/>
      <c r="H73" s="14"/>
    </row>
    <row r="74" spans="1:8" ht="12.75">
      <c r="A74" s="9">
        <v>56</v>
      </c>
      <c r="B74" s="73" t="s">
        <v>358</v>
      </c>
      <c r="C74" s="10" t="s">
        <v>80</v>
      </c>
      <c r="D74" s="17" t="s">
        <v>10</v>
      </c>
      <c r="E74" s="9" t="s">
        <v>732</v>
      </c>
      <c r="F74" s="33">
        <v>2</v>
      </c>
      <c r="G74" s="14"/>
      <c r="H74" s="14"/>
    </row>
    <row r="75" spans="1:8" ht="25.5">
      <c r="A75" s="9">
        <v>57</v>
      </c>
      <c r="B75" s="73" t="s">
        <v>359</v>
      </c>
      <c r="C75" s="10" t="s">
        <v>80</v>
      </c>
      <c r="D75" s="17" t="s">
        <v>280</v>
      </c>
      <c r="E75" s="9" t="s">
        <v>732</v>
      </c>
      <c r="F75" s="33">
        <v>1</v>
      </c>
      <c r="G75" s="14"/>
      <c r="H75" s="14"/>
    </row>
    <row r="76" spans="1:8" ht="13.5" thickBot="1">
      <c r="A76" s="9">
        <v>58</v>
      </c>
      <c r="B76" s="73" t="s">
        <v>360</v>
      </c>
      <c r="C76" s="10" t="s">
        <v>80</v>
      </c>
      <c r="D76" s="17" t="s">
        <v>281</v>
      </c>
      <c r="E76" s="9" t="s">
        <v>732</v>
      </c>
      <c r="F76" s="33">
        <v>1</v>
      </c>
      <c r="G76" s="14"/>
      <c r="H76" s="14"/>
    </row>
    <row r="77" spans="1:8" ht="12.75">
      <c r="A77" s="129" t="s">
        <v>598</v>
      </c>
      <c r="B77" s="130"/>
      <c r="C77" s="130"/>
      <c r="D77" s="130"/>
      <c r="E77" s="130"/>
      <c r="F77" s="130"/>
      <c r="G77" s="130"/>
      <c r="H77" s="87"/>
    </row>
    <row r="78" spans="1:8" s="32" customFormat="1" ht="12.75">
      <c r="A78" s="107" t="s">
        <v>776</v>
      </c>
      <c r="B78" s="108"/>
      <c r="C78" s="108"/>
      <c r="D78" s="108"/>
      <c r="E78" s="108"/>
      <c r="F78" s="108"/>
      <c r="G78" s="108"/>
      <c r="H78" s="124"/>
    </row>
    <row r="79" spans="1:8" s="21" customFormat="1" ht="51">
      <c r="A79" s="5"/>
      <c r="B79" s="73"/>
      <c r="C79" s="6"/>
      <c r="D79" s="7" t="s">
        <v>83</v>
      </c>
      <c r="E79" s="5"/>
      <c r="F79" s="69"/>
      <c r="G79" s="5"/>
      <c r="H79" s="8"/>
    </row>
    <row r="80" spans="1:12" ht="12.75">
      <c r="A80" s="9">
        <v>59</v>
      </c>
      <c r="B80" s="73" t="s">
        <v>867</v>
      </c>
      <c r="C80" s="10" t="s">
        <v>8</v>
      </c>
      <c r="D80" s="11" t="s">
        <v>53</v>
      </c>
      <c r="E80" s="9" t="s">
        <v>731</v>
      </c>
      <c r="F80" s="33">
        <v>729</v>
      </c>
      <c r="G80" s="14"/>
      <c r="H80" s="14"/>
      <c r="J80" s="37">
        <f>F80+F81+F82+F83+F85+F84</f>
        <v>3787</v>
      </c>
      <c r="K80" s="2">
        <v>3429</v>
      </c>
      <c r="L80" s="37">
        <f>J80-K80</f>
        <v>358</v>
      </c>
    </row>
    <row r="81" spans="1:8" ht="12.75">
      <c r="A81" s="9">
        <v>60</v>
      </c>
      <c r="B81" s="73" t="s">
        <v>361</v>
      </c>
      <c r="C81" s="10" t="s">
        <v>8</v>
      </c>
      <c r="D81" s="11" t="s">
        <v>777</v>
      </c>
      <c r="E81" s="9" t="s">
        <v>731</v>
      </c>
      <c r="F81" s="33">
        <v>2283</v>
      </c>
      <c r="G81" s="14"/>
      <c r="H81" s="14"/>
    </row>
    <row r="82" spans="1:8" ht="12.75">
      <c r="A82" s="9">
        <v>61</v>
      </c>
      <c r="B82" s="73" t="s">
        <v>362</v>
      </c>
      <c r="C82" s="10" t="s">
        <v>8</v>
      </c>
      <c r="D82" s="11" t="s">
        <v>54</v>
      </c>
      <c r="E82" s="9" t="s">
        <v>731</v>
      </c>
      <c r="F82" s="33">
        <v>63</v>
      </c>
      <c r="G82" s="14"/>
      <c r="H82" s="14"/>
    </row>
    <row r="83" spans="1:9" ht="12.75">
      <c r="A83" s="9">
        <v>62</v>
      </c>
      <c r="B83" s="73" t="s">
        <v>363</v>
      </c>
      <c r="C83" s="10" t="s">
        <v>8</v>
      </c>
      <c r="D83" s="11" t="s">
        <v>56</v>
      </c>
      <c r="E83" s="9" t="s">
        <v>731</v>
      </c>
      <c r="F83" s="33">
        <v>9</v>
      </c>
      <c r="G83" s="14"/>
      <c r="H83" s="14"/>
      <c r="I83" s="37"/>
    </row>
    <row r="84" spans="1:9" ht="12.75">
      <c r="A84" s="9">
        <v>63</v>
      </c>
      <c r="B84" s="73" t="s">
        <v>364</v>
      </c>
      <c r="C84" s="10" t="s">
        <v>80</v>
      </c>
      <c r="D84" s="11" t="s">
        <v>783</v>
      </c>
      <c r="E84" s="9" t="s">
        <v>731</v>
      </c>
      <c r="F84" s="33">
        <v>45</v>
      </c>
      <c r="G84" s="14"/>
      <c r="H84" s="14"/>
      <c r="I84" s="37"/>
    </row>
    <row r="85" spans="1:8" ht="12.75">
      <c r="A85" s="9">
        <v>64</v>
      </c>
      <c r="B85" s="73" t="s">
        <v>365</v>
      </c>
      <c r="C85" s="10" t="s">
        <v>8</v>
      </c>
      <c r="D85" s="11" t="s">
        <v>57</v>
      </c>
      <c r="E85" s="9" t="s">
        <v>731</v>
      </c>
      <c r="F85" s="33">
        <v>658</v>
      </c>
      <c r="G85" s="14"/>
      <c r="H85" s="14"/>
    </row>
    <row r="86" spans="1:8" s="3" customFormat="1" ht="35.25" customHeight="1">
      <c r="A86" s="15"/>
      <c r="B86" s="73"/>
      <c r="C86" s="6"/>
      <c r="D86" s="16" t="s">
        <v>62</v>
      </c>
      <c r="E86" s="15"/>
      <c r="F86" s="70"/>
      <c r="G86" s="34"/>
      <c r="H86" s="26"/>
    </row>
    <row r="87" spans="1:8" ht="12.75">
      <c r="A87" s="9">
        <v>65</v>
      </c>
      <c r="B87" s="73" t="s">
        <v>366</v>
      </c>
      <c r="C87" s="10" t="s">
        <v>8</v>
      </c>
      <c r="D87" s="17" t="s">
        <v>5</v>
      </c>
      <c r="E87" s="9" t="s">
        <v>732</v>
      </c>
      <c r="F87" s="33">
        <f>ROUND(1,0)</f>
        <v>1</v>
      </c>
      <c r="G87" s="14"/>
      <c r="H87" s="14"/>
    </row>
    <row r="88" spans="1:8" s="3" customFormat="1" ht="15">
      <c r="A88" s="15"/>
      <c r="B88" s="73"/>
      <c r="C88" s="6"/>
      <c r="D88" s="16" t="s">
        <v>778</v>
      </c>
      <c r="E88" s="15"/>
      <c r="F88" s="70"/>
      <c r="G88" s="34"/>
      <c r="H88" s="26"/>
    </row>
    <row r="89" spans="1:8" ht="12.75">
      <c r="A89" s="9">
        <v>66</v>
      </c>
      <c r="B89" s="73" t="s">
        <v>367</v>
      </c>
      <c r="C89" s="10" t="s">
        <v>8</v>
      </c>
      <c r="D89" s="17" t="s">
        <v>55</v>
      </c>
      <c r="E89" s="9" t="s">
        <v>732</v>
      </c>
      <c r="F89" s="33">
        <v>1</v>
      </c>
      <c r="G89" s="14"/>
      <c r="H89" s="14"/>
    </row>
    <row r="90" spans="1:8" ht="12.75">
      <c r="A90" s="9">
        <f aca="true" t="shared" si="0" ref="A90:A95">A89+1</f>
        <v>67</v>
      </c>
      <c r="B90" s="73" t="s">
        <v>368</v>
      </c>
      <c r="C90" s="10" t="s">
        <v>8</v>
      </c>
      <c r="D90" s="17" t="s">
        <v>607</v>
      </c>
      <c r="E90" s="9" t="s">
        <v>732</v>
      </c>
      <c r="F90" s="33">
        <v>6</v>
      </c>
      <c r="G90" s="14"/>
      <c r="H90" s="14"/>
    </row>
    <row r="91" spans="1:8" ht="12.75">
      <c r="A91" s="9">
        <f t="shared" si="0"/>
        <v>68</v>
      </c>
      <c r="B91" s="73" t="s">
        <v>369</v>
      </c>
      <c r="C91" s="10" t="s">
        <v>8</v>
      </c>
      <c r="D91" s="17" t="s">
        <v>596</v>
      </c>
      <c r="E91" s="9" t="s">
        <v>732</v>
      </c>
      <c r="F91" s="33">
        <v>1</v>
      </c>
      <c r="G91" s="14"/>
      <c r="H91" s="14"/>
    </row>
    <row r="92" spans="1:8" ht="12.75">
      <c r="A92" s="9">
        <f t="shared" si="0"/>
        <v>69</v>
      </c>
      <c r="B92" s="73" t="s">
        <v>370</v>
      </c>
      <c r="C92" s="10" t="s">
        <v>8</v>
      </c>
      <c r="D92" s="17" t="s">
        <v>11</v>
      </c>
      <c r="E92" s="9" t="s">
        <v>732</v>
      </c>
      <c r="F92" s="33">
        <v>93</v>
      </c>
      <c r="G92" s="14"/>
      <c r="H92" s="14"/>
    </row>
    <row r="93" spans="1:8" ht="12.75">
      <c r="A93" s="9">
        <f t="shared" si="0"/>
        <v>70</v>
      </c>
      <c r="B93" s="73" t="s">
        <v>371</v>
      </c>
      <c r="C93" s="10" t="s">
        <v>8</v>
      </c>
      <c r="D93" s="17" t="s">
        <v>780</v>
      </c>
      <c r="E93" s="9" t="s">
        <v>732</v>
      </c>
      <c r="F93" s="33">
        <v>18</v>
      </c>
      <c r="G93" s="14"/>
      <c r="H93" s="14"/>
    </row>
    <row r="94" spans="1:8" ht="12.75">
      <c r="A94" s="9">
        <f t="shared" si="0"/>
        <v>71</v>
      </c>
      <c r="B94" s="73" t="s">
        <v>372</v>
      </c>
      <c r="C94" s="10" t="s">
        <v>23</v>
      </c>
      <c r="D94" s="17" t="s">
        <v>595</v>
      </c>
      <c r="E94" s="9" t="s">
        <v>732</v>
      </c>
      <c r="F94" s="33">
        <v>4</v>
      </c>
      <c r="G94" s="14"/>
      <c r="H94" s="14"/>
    </row>
    <row r="95" spans="1:8" ht="25.5">
      <c r="A95" s="9">
        <f t="shared" si="0"/>
        <v>72</v>
      </c>
      <c r="B95" s="73" t="s">
        <v>373</v>
      </c>
      <c r="C95" s="10" t="s">
        <v>8</v>
      </c>
      <c r="D95" s="11" t="s">
        <v>63</v>
      </c>
      <c r="E95" s="9" t="s">
        <v>732</v>
      </c>
      <c r="F95" s="33">
        <v>6</v>
      </c>
      <c r="G95" s="14"/>
      <c r="H95" s="14"/>
    </row>
    <row r="96" spans="1:10" s="21" customFormat="1" ht="27" customHeight="1">
      <c r="A96" s="5"/>
      <c r="B96" s="73"/>
      <c r="C96" s="6"/>
      <c r="D96" s="7" t="s">
        <v>784</v>
      </c>
      <c r="E96" s="5"/>
      <c r="F96" s="69"/>
      <c r="G96" s="5"/>
      <c r="H96" s="8"/>
      <c r="J96" s="35"/>
    </row>
    <row r="97" spans="1:8" ht="25.5">
      <c r="A97" s="9">
        <v>73</v>
      </c>
      <c r="B97" s="73" t="s">
        <v>374</v>
      </c>
      <c r="C97" s="10" t="s">
        <v>8</v>
      </c>
      <c r="D97" s="11" t="s">
        <v>785</v>
      </c>
      <c r="E97" s="9" t="s">
        <v>732</v>
      </c>
      <c r="F97" s="33">
        <v>1</v>
      </c>
      <c r="G97" s="14"/>
      <c r="H97" s="14"/>
    </row>
    <row r="98" spans="1:10" s="21" customFormat="1" ht="25.5" customHeight="1">
      <c r="A98" s="5"/>
      <c r="B98" s="73"/>
      <c r="C98" s="6"/>
      <c r="D98" s="7" t="s">
        <v>59</v>
      </c>
      <c r="E98" s="5"/>
      <c r="F98" s="69"/>
      <c r="G98" s="5"/>
      <c r="H98" s="8"/>
      <c r="J98" s="35"/>
    </row>
    <row r="99" spans="1:8" ht="12.75">
      <c r="A99" s="9">
        <v>74</v>
      </c>
      <c r="B99" s="73" t="s">
        <v>375</v>
      </c>
      <c r="C99" s="10" t="s">
        <v>8</v>
      </c>
      <c r="D99" s="11" t="s">
        <v>60</v>
      </c>
      <c r="E99" s="9" t="s">
        <v>731</v>
      </c>
      <c r="F99" s="33">
        <v>3</v>
      </c>
      <c r="G99" s="14"/>
      <c r="H99" s="14"/>
    </row>
    <row r="100" spans="1:8" ht="13.5" thickBot="1">
      <c r="A100" s="9">
        <f>A99+1</f>
        <v>75</v>
      </c>
      <c r="B100" s="73" t="s">
        <v>376</v>
      </c>
      <c r="C100" s="10" t="s">
        <v>8</v>
      </c>
      <c r="D100" s="11" t="s">
        <v>61</v>
      </c>
      <c r="E100" s="9" t="s">
        <v>731</v>
      </c>
      <c r="F100" s="33">
        <v>96</v>
      </c>
      <c r="G100" s="14"/>
      <c r="H100" s="14"/>
    </row>
    <row r="101" spans="1:8" ht="12.75">
      <c r="A101" s="129" t="s">
        <v>598</v>
      </c>
      <c r="B101" s="130"/>
      <c r="C101" s="130"/>
      <c r="D101" s="130"/>
      <c r="E101" s="130"/>
      <c r="F101" s="130"/>
      <c r="G101" s="130"/>
      <c r="H101" s="87"/>
    </row>
    <row r="102" spans="1:8" s="32" customFormat="1" ht="12.75">
      <c r="A102" s="125" t="s">
        <v>860</v>
      </c>
      <c r="B102" s="126"/>
      <c r="C102" s="127"/>
      <c r="D102" s="127"/>
      <c r="E102" s="127"/>
      <c r="F102" s="127"/>
      <c r="G102" s="127"/>
      <c r="H102" s="128"/>
    </row>
    <row r="103" spans="1:8" ht="15">
      <c r="A103" s="15"/>
      <c r="B103" s="74"/>
      <c r="C103" s="6"/>
      <c r="D103" s="16" t="s">
        <v>786</v>
      </c>
      <c r="E103" s="15"/>
      <c r="F103" s="70"/>
      <c r="G103" s="34"/>
      <c r="H103" s="26"/>
    </row>
    <row r="104" spans="1:8" s="21" customFormat="1" ht="15">
      <c r="A104" s="5"/>
      <c r="B104" s="73"/>
      <c r="C104" s="6"/>
      <c r="D104" s="7" t="s">
        <v>749</v>
      </c>
      <c r="E104" s="5"/>
      <c r="F104" s="69"/>
      <c r="G104" s="5"/>
      <c r="H104" s="8"/>
    </row>
    <row r="105" spans="1:8" ht="51">
      <c r="A105" s="9">
        <v>76</v>
      </c>
      <c r="B105" s="73" t="s">
        <v>868</v>
      </c>
      <c r="C105" s="10" t="s">
        <v>613</v>
      </c>
      <c r="D105" s="11" t="s">
        <v>788</v>
      </c>
      <c r="E105" s="9" t="s">
        <v>99</v>
      </c>
      <c r="F105" s="33">
        <v>2357</v>
      </c>
      <c r="G105" s="14"/>
      <c r="H105" s="14"/>
    </row>
    <row r="106" spans="1:8" ht="25.5">
      <c r="A106" s="9">
        <f>A105+1</f>
        <v>77</v>
      </c>
      <c r="B106" s="73" t="s">
        <v>377</v>
      </c>
      <c r="C106" s="10" t="s">
        <v>613</v>
      </c>
      <c r="D106" s="11" t="s">
        <v>798</v>
      </c>
      <c r="E106" s="9" t="s">
        <v>731</v>
      </c>
      <c r="F106" s="33">
        <v>920</v>
      </c>
      <c r="G106" s="14"/>
      <c r="H106" s="14"/>
    </row>
    <row r="107" spans="1:10" ht="15">
      <c r="A107" s="15"/>
      <c r="B107" s="74"/>
      <c r="C107" s="6"/>
      <c r="D107" s="16" t="s">
        <v>789</v>
      </c>
      <c r="E107" s="15"/>
      <c r="F107" s="70"/>
      <c r="G107" s="34"/>
      <c r="H107" s="26"/>
      <c r="J107" s="20">
        <f>F105+F109+F111+F113+F119+F120+F122+F124+F125</f>
        <v>21107</v>
      </c>
    </row>
    <row r="108" spans="1:8" s="21" customFormat="1" ht="15">
      <c r="A108" s="5"/>
      <c r="B108" s="73"/>
      <c r="C108" s="6"/>
      <c r="D108" s="7" t="s">
        <v>749</v>
      </c>
      <c r="E108" s="5"/>
      <c r="F108" s="69"/>
      <c r="G108" s="5"/>
      <c r="H108" s="8"/>
    </row>
    <row r="109" spans="1:10" ht="38.25">
      <c r="A109" s="9">
        <v>78</v>
      </c>
      <c r="B109" s="73" t="s">
        <v>378</v>
      </c>
      <c r="C109" s="10" t="s">
        <v>613</v>
      </c>
      <c r="D109" s="11" t="s">
        <v>792</v>
      </c>
      <c r="E109" s="9" t="s">
        <v>99</v>
      </c>
      <c r="F109" s="33">
        <v>1580</v>
      </c>
      <c r="G109" s="14"/>
      <c r="H109" s="14"/>
      <c r="J109" s="37"/>
    </row>
    <row r="110" spans="1:8" ht="25.5">
      <c r="A110" s="9">
        <f aca="true" t="shared" si="1" ref="A110:A116">A109+1</f>
        <v>79</v>
      </c>
      <c r="B110" s="73" t="s">
        <v>379</v>
      </c>
      <c r="C110" s="10" t="s">
        <v>613</v>
      </c>
      <c r="D110" s="11" t="s">
        <v>775</v>
      </c>
      <c r="E110" s="9" t="s">
        <v>731</v>
      </c>
      <c r="F110" s="33">
        <v>1082</v>
      </c>
      <c r="G110" s="14"/>
      <c r="H110" s="14"/>
    </row>
    <row r="111" spans="1:8" ht="25.5">
      <c r="A111" s="9">
        <f t="shared" si="1"/>
        <v>80</v>
      </c>
      <c r="B111" s="73" t="s">
        <v>380</v>
      </c>
      <c r="C111" s="10" t="s">
        <v>613</v>
      </c>
      <c r="D111" s="11" t="s">
        <v>45</v>
      </c>
      <c r="E111" s="9" t="s">
        <v>99</v>
      </c>
      <c r="F111" s="33">
        <v>233</v>
      </c>
      <c r="G111" s="14"/>
      <c r="H111" s="14"/>
    </row>
    <row r="112" spans="1:8" ht="38.25">
      <c r="A112" s="9">
        <f t="shared" si="1"/>
        <v>81</v>
      </c>
      <c r="B112" s="73" t="s">
        <v>381</v>
      </c>
      <c r="C112" s="10" t="s">
        <v>613</v>
      </c>
      <c r="D112" s="11" t="s">
        <v>791</v>
      </c>
      <c r="E112" s="9" t="s">
        <v>731</v>
      </c>
      <c r="F112" s="33">
        <v>1453</v>
      </c>
      <c r="G112" s="14"/>
      <c r="H112" s="14"/>
    </row>
    <row r="113" spans="1:8" ht="51">
      <c r="A113" s="9">
        <f t="shared" si="1"/>
        <v>82</v>
      </c>
      <c r="B113" s="73" t="s">
        <v>382</v>
      </c>
      <c r="C113" s="10" t="s">
        <v>613</v>
      </c>
      <c r="D113" s="11" t="s">
        <v>47</v>
      </c>
      <c r="E113" s="9" t="s">
        <v>99</v>
      </c>
      <c r="F113" s="33">
        <v>5488</v>
      </c>
      <c r="G113" s="14"/>
      <c r="H113" s="14"/>
    </row>
    <row r="114" spans="1:8" ht="12.75">
      <c r="A114" s="9">
        <f t="shared" si="1"/>
        <v>83</v>
      </c>
      <c r="B114" s="73" t="s">
        <v>383</v>
      </c>
      <c r="C114" s="10" t="s">
        <v>613</v>
      </c>
      <c r="D114" s="11" t="s">
        <v>751</v>
      </c>
      <c r="E114" s="9" t="s">
        <v>732</v>
      </c>
      <c r="F114" s="33">
        <v>28</v>
      </c>
      <c r="G114" s="14"/>
      <c r="H114" s="14"/>
    </row>
    <row r="115" spans="1:8" ht="15">
      <c r="A115" s="9">
        <f t="shared" si="1"/>
        <v>84</v>
      </c>
      <c r="B115" s="73" t="s">
        <v>384</v>
      </c>
      <c r="C115" s="6"/>
      <c r="D115" s="7" t="s">
        <v>772</v>
      </c>
      <c r="E115" s="5"/>
      <c r="F115" s="83"/>
      <c r="G115" s="40"/>
      <c r="H115" s="39"/>
    </row>
    <row r="116" spans="1:8" ht="15.75">
      <c r="A116" s="9">
        <f t="shared" si="1"/>
        <v>85</v>
      </c>
      <c r="B116" s="73" t="s">
        <v>385</v>
      </c>
      <c r="C116" s="10" t="s">
        <v>613</v>
      </c>
      <c r="D116" s="11" t="s">
        <v>773</v>
      </c>
      <c r="E116" s="9" t="s">
        <v>99</v>
      </c>
      <c r="F116" s="82">
        <v>1470</v>
      </c>
      <c r="G116" s="14"/>
      <c r="H116" s="14"/>
    </row>
    <row r="117" spans="1:8" ht="15">
      <c r="A117" s="15"/>
      <c r="B117" s="73"/>
      <c r="C117" s="6"/>
      <c r="D117" s="16" t="s">
        <v>793</v>
      </c>
      <c r="E117" s="15"/>
      <c r="F117" s="70"/>
      <c r="G117" s="34"/>
      <c r="H117" s="26"/>
    </row>
    <row r="118" spans="1:8" s="21" customFormat="1" ht="15">
      <c r="A118" s="5"/>
      <c r="B118" s="73"/>
      <c r="C118" s="6"/>
      <c r="D118" s="7" t="s">
        <v>749</v>
      </c>
      <c r="E118" s="5"/>
      <c r="F118" s="69"/>
      <c r="G118" s="5"/>
      <c r="H118" s="8"/>
    </row>
    <row r="119" spans="1:8" ht="25.5">
      <c r="A119" s="9">
        <v>86</v>
      </c>
      <c r="B119" s="73" t="s">
        <v>386</v>
      </c>
      <c r="C119" s="10" t="s">
        <v>613</v>
      </c>
      <c r="D119" s="11" t="s">
        <v>774</v>
      </c>
      <c r="E119" s="9" t="s">
        <v>99</v>
      </c>
      <c r="F119" s="33">
        <v>930</v>
      </c>
      <c r="G119" s="14"/>
      <c r="H119" s="14"/>
    </row>
    <row r="120" spans="1:8" ht="25.5">
      <c r="A120" s="9">
        <v>87</v>
      </c>
      <c r="B120" s="73" t="s">
        <v>387</v>
      </c>
      <c r="C120" s="10" t="s">
        <v>613</v>
      </c>
      <c r="D120" s="11" t="s">
        <v>795</v>
      </c>
      <c r="E120" s="9" t="s">
        <v>99</v>
      </c>
      <c r="F120" s="33">
        <v>360</v>
      </c>
      <c r="G120" s="14"/>
      <c r="H120" s="14"/>
    </row>
    <row r="121" spans="1:8" ht="25.5">
      <c r="A121" s="9">
        <v>88</v>
      </c>
      <c r="B121" s="73" t="s">
        <v>388</v>
      </c>
      <c r="C121" s="10" t="s">
        <v>613</v>
      </c>
      <c r="D121" s="11" t="s">
        <v>775</v>
      </c>
      <c r="E121" s="9" t="s">
        <v>731</v>
      </c>
      <c r="F121" s="33">
        <v>1242</v>
      </c>
      <c r="G121" s="14"/>
      <c r="H121" s="14"/>
    </row>
    <row r="122" spans="1:8" ht="25.5">
      <c r="A122" s="9">
        <v>89</v>
      </c>
      <c r="B122" s="73" t="s">
        <v>389</v>
      </c>
      <c r="C122" s="10" t="s">
        <v>613</v>
      </c>
      <c r="D122" s="11" t="s">
        <v>45</v>
      </c>
      <c r="E122" s="9" t="s">
        <v>99</v>
      </c>
      <c r="F122" s="33">
        <v>466</v>
      </c>
      <c r="G122" s="14"/>
      <c r="H122" s="14"/>
    </row>
    <row r="123" spans="1:10" ht="25.5">
      <c r="A123" s="9">
        <v>90</v>
      </c>
      <c r="B123" s="73" t="s">
        <v>390</v>
      </c>
      <c r="C123" s="10" t="s">
        <v>613</v>
      </c>
      <c r="D123" s="11" t="s">
        <v>46</v>
      </c>
      <c r="E123" s="9" t="s">
        <v>731</v>
      </c>
      <c r="F123" s="33">
        <v>2135</v>
      </c>
      <c r="G123" s="14"/>
      <c r="H123" s="14"/>
      <c r="J123" s="2">
        <v>0</v>
      </c>
    </row>
    <row r="124" spans="1:8" ht="38.25">
      <c r="A124" s="9">
        <v>91</v>
      </c>
      <c r="B124" s="73" t="s">
        <v>391</v>
      </c>
      <c r="C124" s="10" t="s">
        <v>613</v>
      </c>
      <c r="D124" s="11" t="s">
        <v>52</v>
      </c>
      <c r="E124" s="9" t="s">
        <v>99</v>
      </c>
      <c r="F124" s="33">
        <v>8883</v>
      </c>
      <c r="G124" s="14"/>
      <c r="H124" s="14"/>
    </row>
    <row r="125" spans="1:8" ht="25.5">
      <c r="A125" s="9">
        <v>92</v>
      </c>
      <c r="B125" s="73" t="s">
        <v>392</v>
      </c>
      <c r="C125" s="10" t="s">
        <v>613</v>
      </c>
      <c r="D125" s="11" t="s">
        <v>794</v>
      </c>
      <c r="E125" s="9" t="s">
        <v>99</v>
      </c>
      <c r="F125" s="33">
        <v>810</v>
      </c>
      <c r="G125" s="14"/>
      <c r="H125" s="14"/>
    </row>
    <row r="126" spans="1:8" ht="12.75">
      <c r="A126" s="9">
        <v>93</v>
      </c>
      <c r="B126" s="73" t="s">
        <v>393</v>
      </c>
      <c r="C126" s="10" t="s">
        <v>613</v>
      </c>
      <c r="D126" s="11" t="s">
        <v>751</v>
      </c>
      <c r="E126" s="9" t="s">
        <v>732</v>
      </c>
      <c r="F126" s="33">
        <v>9</v>
      </c>
      <c r="G126" s="14"/>
      <c r="H126" s="14"/>
    </row>
    <row r="127" spans="1:8" ht="25.5">
      <c r="A127" s="9">
        <v>94</v>
      </c>
      <c r="B127" s="73" t="s">
        <v>394</v>
      </c>
      <c r="C127" s="10" t="s">
        <v>613</v>
      </c>
      <c r="D127" s="11" t="s">
        <v>653</v>
      </c>
      <c r="E127" s="9" t="s">
        <v>731</v>
      </c>
      <c r="F127" s="33">
        <v>32</v>
      </c>
      <c r="G127" s="14"/>
      <c r="H127" s="14"/>
    </row>
    <row r="128" spans="1:8" ht="38.25">
      <c r="A128" s="9">
        <v>95</v>
      </c>
      <c r="B128" s="73" t="s">
        <v>395</v>
      </c>
      <c r="C128" s="10" t="s">
        <v>613</v>
      </c>
      <c r="D128" s="11" t="s">
        <v>673</v>
      </c>
      <c r="E128" s="9" t="s">
        <v>732</v>
      </c>
      <c r="F128" s="33">
        <v>1</v>
      </c>
      <c r="G128" s="14"/>
      <c r="H128" s="14"/>
    </row>
    <row r="129" spans="1:8" ht="15">
      <c r="A129" s="9"/>
      <c r="B129" s="73"/>
      <c r="C129" s="6"/>
      <c r="D129" s="7" t="s">
        <v>772</v>
      </c>
      <c r="E129" s="5"/>
      <c r="F129" s="83"/>
      <c r="G129" s="40"/>
      <c r="H129" s="39"/>
    </row>
    <row r="130" spans="1:8" ht="16.5" thickBot="1">
      <c r="A130" s="9">
        <v>96</v>
      </c>
      <c r="B130" s="73" t="s">
        <v>396</v>
      </c>
      <c r="C130" s="10" t="s">
        <v>613</v>
      </c>
      <c r="D130" s="11" t="s">
        <v>773</v>
      </c>
      <c r="E130" s="9" t="s">
        <v>99</v>
      </c>
      <c r="F130" s="82">
        <v>1720</v>
      </c>
      <c r="G130" s="14"/>
      <c r="H130" s="14"/>
    </row>
    <row r="131" spans="1:8" ht="12.75">
      <c r="A131" s="129" t="s">
        <v>598</v>
      </c>
      <c r="B131" s="130"/>
      <c r="C131" s="130"/>
      <c r="D131" s="130"/>
      <c r="E131" s="130"/>
      <c r="F131" s="130"/>
      <c r="G131" s="130"/>
      <c r="H131" s="87"/>
    </row>
    <row r="132" spans="1:8" ht="12.75">
      <c r="A132" s="125" t="s">
        <v>22</v>
      </c>
      <c r="B132" s="126"/>
      <c r="C132" s="127"/>
      <c r="D132" s="127"/>
      <c r="E132" s="127"/>
      <c r="F132" s="127"/>
      <c r="G132" s="127"/>
      <c r="H132" s="128"/>
    </row>
    <row r="133" spans="1:8" ht="15">
      <c r="A133" s="15"/>
      <c r="B133" s="74"/>
      <c r="C133" s="6"/>
      <c r="D133" s="16" t="s">
        <v>796</v>
      </c>
      <c r="E133" s="15"/>
      <c r="F133" s="70"/>
      <c r="G133" s="34"/>
      <c r="H133" s="26"/>
    </row>
    <row r="134" spans="1:8" ht="15">
      <c r="A134" s="15"/>
      <c r="B134" s="74"/>
      <c r="C134" s="6"/>
      <c r="D134" s="16" t="s">
        <v>24</v>
      </c>
      <c r="E134" s="15"/>
      <c r="F134" s="70"/>
      <c r="G134" s="34"/>
      <c r="H134" s="26"/>
    </row>
    <row r="135" spans="1:8" ht="25.5">
      <c r="A135" s="9">
        <v>97</v>
      </c>
      <c r="B135" s="73" t="s">
        <v>869</v>
      </c>
      <c r="C135" s="10" t="s">
        <v>29</v>
      </c>
      <c r="D135" s="17" t="s">
        <v>27</v>
      </c>
      <c r="E135" s="9" t="s">
        <v>732</v>
      </c>
      <c r="F135" s="41">
        <f>ROUND(1,0)</f>
        <v>1</v>
      </c>
      <c r="G135" s="14"/>
      <c r="H135" s="14"/>
    </row>
    <row r="136" spans="1:8" ht="25.5">
      <c r="A136" s="5"/>
      <c r="B136" s="73"/>
      <c r="C136" s="6"/>
      <c r="D136" s="7" t="s">
        <v>25</v>
      </c>
      <c r="E136" s="5"/>
      <c r="F136" s="69"/>
      <c r="G136" s="5"/>
      <c r="H136" s="8"/>
    </row>
    <row r="137" spans="1:8" ht="12.75">
      <c r="A137" s="9">
        <v>98</v>
      </c>
      <c r="B137" s="73" t="s">
        <v>397</v>
      </c>
      <c r="C137" s="10" t="s">
        <v>29</v>
      </c>
      <c r="D137" s="11" t="s">
        <v>31</v>
      </c>
      <c r="E137" s="9" t="s">
        <v>732</v>
      </c>
      <c r="F137" s="41">
        <f>ROUND(2,0)</f>
        <v>2</v>
      </c>
      <c r="G137" s="14"/>
      <c r="H137" s="14"/>
    </row>
    <row r="138" spans="1:8" ht="41.25">
      <c r="A138" s="9">
        <f>A137+1</f>
        <v>99</v>
      </c>
      <c r="B138" s="73" t="s">
        <v>398</v>
      </c>
      <c r="C138" s="10" t="s">
        <v>29</v>
      </c>
      <c r="D138" s="11" t="s">
        <v>3</v>
      </c>
      <c r="E138" s="9" t="s">
        <v>731</v>
      </c>
      <c r="F138" s="41">
        <v>4</v>
      </c>
      <c r="G138" s="14"/>
      <c r="H138" s="14"/>
    </row>
    <row r="139" spans="1:8" ht="38.25">
      <c r="A139" s="9">
        <f>A138+1</f>
        <v>100</v>
      </c>
      <c r="B139" s="73" t="s">
        <v>399</v>
      </c>
      <c r="C139" s="10" t="s">
        <v>29</v>
      </c>
      <c r="D139" s="11" t="s">
        <v>28</v>
      </c>
      <c r="E139" s="9" t="s">
        <v>731</v>
      </c>
      <c r="F139" s="41">
        <v>6</v>
      </c>
      <c r="G139" s="14"/>
      <c r="H139" s="14"/>
    </row>
    <row r="140" spans="1:8" ht="24.75" customHeight="1">
      <c r="A140" s="5"/>
      <c r="B140" s="73"/>
      <c r="C140" s="6"/>
      <c r="D140" s="7" t="s">
        <v>26</v>
      </c>
      <c r="E140" s="5"/>
      <c r="F140" s="69"/>
      <c r="G140" s="5"/>
      <c r="H140" s="8"/>
    </row>
    <row r="141" spans="1:8" ht="16.5" thickBot="1">
      <c r="A141" s="9">
        <v>101</v>
      </c>
      <c r="B141" s="73" t="s">
        <v>400</v>
      </c>
      <c r="C141" s="10" t="s">
        <v>29</v>
      </c>
      <c r="D141" s="11" t="s">
        <v>782</v>
      </c>
      <c r="E141" s="9" t="s">
        <v>731</v>
      </c>
      <c r="F141" s="41">
        <v>15</v>
      </c>
      <c r="G141" s="14"/>
      <c r="H141" s="14"/>
    </row>
    <row r="142" spans="1:8" ht="13.5" thickBot="1">
      <c r="A142" s="129" t="s">
        <v>598</v>
      </c>
      <c r="B142" s="130"/>
      <c r="C142" s="130"/>
      <c r="D142" s="130"/>
      <c r="E142" s="130"/>
      <c r="F142" s="130"/>
      <c r="G142" s="130"/>
      <c r="H142" s="87"/>
    </row>
    <row r="143" spans="1:8" ht="14.25" thickBot="1" thickTop="1">
      <c r="A143" s="136" t="s">
        <v>797</v>
      </c>
      <c r="B143" s="137"/>
      <c r="C143" s="137"/>
      <c r="D143" s="137"/>
      <c r="E143" s="137"/>
      <c r="F143" s="137"/>
      <c r="G143" s="138"/>
      <c r="H143" s="94"/>
    </row>
    <row r="144" spans="1:8" ht="12.75">
      <c r="A144" s="131" t="s">
        <v>861</v>
      </c>
      <c r="B144" s="132"/>
      <c r="C144" s="132"/>
      <c r="D144" s="132"/>
      <c r="E144" s="132"/>
      <c r="F144" s="132"/>
      <c r="G144" s="132"/>
      <c r="H144" s="95"/>
    </row>
    <row r="145" spans="1:8" ht="13.5" thickBot="1">
      <c r="A145" s="131" t="s">
        <v>862</v>
      </c>
      <c r="B145" s="132"/>
      <c r="C145" s="132"/>
      <c r="D145" s="132"/>
      <c r="E145" s="132"/>
      <c r="F145" s="132"/>
      <c r="G145" s="132"/>
      <c r="H145" s="96"/>
    </row>
    <row r="146" spans="1:8" s="38" customFormat="1" ht="19.5" customHeight="1" thickBot="1">
      <c r="A146" s="133" t="s">
        <v>649</v>
      </c>
      <c r="B146" s="134"/>
      <c r="C146" s="134"/>
      <c r="D146" s="134"/>
      <c r="E146" s="134"/>
      <c r="F146" s="134"/>
      <c r="G146" s="135"/>
      <c r="H146" s="68"/>
    </row>
  </sheetData>
  <mergeCells count="20">
    <mergeCell ref="A145:G145"/>
    <mergeCell ref="A146:G146"/>
    <mergeCell ref="A142:G142"/>
    <mergeCell ref="A143:G143"/>
    <mergeCell ref="A132:H132"/>
    <mergeCell ref="A101:G101"/>
    <mergeCell ref="A102:H102"/>
    <mergeCell ref="A144:G144"/>
    <mergeCell ref="A1:H1"/>
    <mergeCell ref="A2:H2"/>
    <mergeCell ref="A30:H30"/>
    <mergeCell ref="A131:G131"/>
    <mergeCell ref="A78:H78"/>
    <mergeCell ref="A5:H5"/>
    <mergeCell ref="A29:G29"/>
    <mergeCell ref="A45:G45"/>
    <mergeCell ref="A46:H46"/>
    <mergeCell ref="A64:G64"/>
    <mergeCell ref="A65:H65"/>
    <mergeCell ref="A77:G77"/>
  </mergeCells>
  <printOptions/>
  <pageMargins left="0.53" right="0.2362204724409449" top="0.49" bottom="0.43" header="0.29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6"/>
  <sheetViews>
    <sheetView view="pageBreakPreview" zoomScale="80" zoomScaleSheetLayoutView="80" workbookViewId="0" topLeftCell="A103">
      <selection activeCell="D113" sqref="D113"/>
    </sheetView>
  </sheetViews>
  <sheetFormatPr defaultColWidth="9.140625" defaultRowHeight="12.75"/>
  <cols>
    <col min="1" max="1" width="5.57421875" style="2" customWidth="1"/>
    <col min="2" max="2" width="11.00390625" style="75" bestFit="1" customWidth="1"/>
    <col min="3" max="3" width="10.00390625" style="2" customWidth="1"/>
    <col min="4" max="4" width="36.7109375" style="19" customWidth="1"/>
    <col min="5" max="5" width="6.7109375" style="2" customWidth="1"/>
    <col min="6" max="6" width="8.7109375" style="20" customWidth="1"/>
    <col min="7" max="7" width="9.421875" style="2" customWidth="1"/>
    <col min="8" max="8" width="11.7109375" style="2" customWidth="1"/>
    <col min="9" max="16384" width="9.140625" style="2" customWidth="1"/>
  </cols>
  <sheetData>
    <row r="1" spans="1:8" ht="47.25" customHeight="1">
      <c r="A1" s="104" t="s">
        <v>799</v>
      </c>
      <c r="B1" s="104"/>
      <c r="C1" s="104"/>
      <c r="D1" s="104"/>
      <c r="E1" s="104"/>
      <c r="F1" s="104"/>
      <c r="G1" s="104"/>
      <c r="H1" s="104"/>
    </row>
    <row r="2" spans="1:8" ht="18.75">
      <c r="A2" s="114" t="s">
        <v>800</v>
      </c>
      <c r="B2" s="114"/>
      <c r="C2" s="114"/>
      <c r="D2" s="114"/>
      <c r="E2" s="114"/>
      <c r="F2" s="114"/>
      <c r="G2" s="114"/>
      <c r="H2" s="114"/>
    </row>
    <row r="3" spans="1:8" s="3" customFormat="1" ht="33.75">
      <c r="A3" s="1" t="s">
        <v>726</v>
      </c>
      <c r="B3" s="1" t="s">
        <v>674</v>
      </c>
      <c r="C3" s="1" t="s">
        <v>727</v>
      </c>
      <c r="D3" s="1" t="s">
        <v>728</v>
      </c>
      <c r="E3" s="1" t="s">
        <v>730</v>
      </c>
      <c r="F3" s="1" t="s">
        <v>729</v>
      </c>
      <c r="G3" s="1" t="s">
        <v>76</v>
      </c>
      <c r="H3" s="1" t="s">
        <v>77</v>
      </c>
    </row>
    <row r="4" spans="1:8" ht="12.75">
      <c r="A4" s="4">
        <v>1</v>
      </c>
      <c r="B4" s="4">
        <v>2</v>
      </c>
      <c r="C4" s="4">
        <v>3</v>
      </c>
      <c r="D4" s="1">
        <v>4</v>
      </c>
      <c r="E4" s="4">
        <v>5</v>
      </c>
      <c r="F4" s="71">
        <v>6</v>
      </c>
      <c r="G4" s="4">
        <v>7</v>
      </c>
      <c r="H4" s="4" t="s">
        <v>675</v>
      </c>
    </row>
    <row r="5" spans="1:8" ht="12.75">
      <c r="A5" s="125" t="s">
        <v>733</v>
      </c>
      <c r="B5" s="126"/>
      <c r="C5" s="127"/>
      <c r="D5" s="127"/>
      <c r="E5" s="127"/>
      <c r="F5" s="127"/>
      <c r="G5" s="127"/>
      <c r="H5" s="128"/>
    </row>
    <row r="6" spans="1:8" ht="15">
      <c r="A6" s="15"/>
      <c r="B6" s="74"/>
      <c r="C6" s="6"/>
      <c r="D6" s="16" t="s">
        <v>801</v>
      </c>
      <c r="E6" s="15"/>
      <c r="F6" s="70"/>
      <c r="G6" s="34"/>
      <c r="H6" s="26"/>
    </row>
    <row r="7" spans="1:8" ht="25.5">
      <c r="A7" s="5"/>
      <c r="B7" s="73"/>
      <c r="C7" s="6"/>
      <c r="D7" s="7" t="s">
        <v>750</v>
      </c>
      <c r="E7" s="5"/>
      <c r="F7" s="69"/>
      <c r="G7" s="5"/>
      <c r="H7" s="8"/>
    </row>
    <row r="8" spans="1:8" ht="25.5">
      <c r="A8" s="5">
        <v>102</v>
      </c>
      <c r="B8" s="73" t="s">
        <v>401</v>
      </c>
      <c r="C8" s="10" t="s">
        <v>101</v>
      </c>
      <c r="D8" s="11" t="s">
        <v>19</v>
      </c>
      <c r="E8" s="9" t="s">
        <v>99</v>
      </c>
      <c r="F8" s="88">
        <v>3452</v>
      </c>
      <c r="G8" s="5"/>
      <c r="H8" s="8"/>
    </row>
    <row r="9" spans="1:8" ht="25.5">
      <c r="A9" s="5">
        <v>103</v>
      </c>
      <c r="B9" s="73" t="s">
        <v>402</v>
      </c>
      <c r="C9" s="10" t="s">
        <v>101</v>
      </c>
      <c r="D9" s="11" t="s">
        <v>43</v>
      </c>
      <c r="E9" s="9" t="s">
        <v>99</v>
      </c>
      <c r="F9" s="41">
        <v>40</v>
      </c>
      <c r="G9" s="14"/>
      <c r="H9" s="14"/>
    </row>
    <row r="10" spans="1:8" ht="25.5">
      <c r="A10" s="5">
        <v>104</v>
      </c>
      <c r="B10" s="73" t="s">
        <v>403</v>
      </c>
      <c r="C10" s="10" t="s">
        <v>101</v>
      </c>
      <c r="D10" s="11" t="s">
        <v>802</v>
      </c>
      <c r="E10" s="9" t="s">
        <v>99</v>
      </c>
      <c r="F10" s="41">
        <v>234</v>
      </c>
      <c r="G10" s="14"/>
      <c r="H10" s="14"/>
    </row>
    <row r="11" spans="1:8" s="21" customFormat="1" ht="25.5">
      <c r="A11" s="5">
        <v>105</v>
      </c>
      <c r="B11" s="73" t="s">
        <v>404</v>
      </c>
      <c r="C11" s="10" t="s">
        <v>101</v>
      </c>
      <c r="D11" s="11" t="s">
        <v>747</v>
      </c>
      <c r="E11" s="9" t="s">
        <v>731</v>
      </c>
      <c r="F11" s="41">
        <v>1030</v>
      </c>
      <c r="G11" s="14"/>
      <c r="H11" s="14"/>
    </row>
    <row r="12" spans="1:8" s="21" customFormat="1" ht="25.5">
      <c r="A12" s="5">
        <v>106</v>
      </c>
      <c r="B12" s="73" t="s">
        <v>405</v>
      </c>
      <c r="C12" s="10" t="s">
        <v>101</v>
      </c>
      <c r="D12" s="11" t="s">
        <v>32</v>
      </c>
      <c r="E12" s="9" t="s">
        <v>741</v>
      </c>
      <c r="F12" s="41">
        <v>3</v>
      </c>
      <c r="G12" s="14"/>
      <c r="H12" s="14"/>
    </row>
    <row r="13" spans="1:8" ht="15">
      <c r="A13" s="15"/>
      <c r="B13" s="73"/>
      <c r="C13" s="6"/>
      <c r="D13" s="16" t="s">
        <v>803</v>
      </c>
      <c r="E13" s="15"/>
      <c r="F13" s="70"/>
      <c r="G13" s="34"/>
      <c r="H13" s="26"/>
    </row>
    <row r="14" spans="1:8" ht="25.5">
      <c r="A14" s="5"/>
      <c r="B14" s="73"/>
      <c r="C14" s="6"/>
      <c r="D14" s="7" t="s">
        <v>750</v>
      </c>
      <c r="E14" s="5"/>
      <c r="F14" s="69"/>
      <c r="G14" s="5"/>
      <c r="H14" s="8"/>
    </row>
    <row r="15" spans="1:8" ht="25.5">
      <c r="A15" s="9">
        <v>107</v>
      </c>
      <c r="B15" s="73" t="s">
        <v>406</v>
      </c>
      <c r="C15" s="10" t="s">
        <v>101</v>
      </c>
      <c r="D15" s="11" t="s">
        <v>804</v>
      </c>
      <c r="E15" s="9" t="s">
        <v>99</v>
      </c>
      <c r="F15" s="41">
        <v>20</v>
      </c>
      <c r="G15" s="14"/>
      <c r="H15" s="14"/>
    </row>
    <row r="16" spans="1:8" ht="25.5">
      <c r="A16" s="9">
        <v>108</v>
      </c>
      <c r="B16" s="73" t="s">
        <v>407</v>
      </c>
      <c r="C16" s="10" t="s">
        <v>101</v>
      </c>
      <c r="D16" s="11" t="s">
        <v>19</v>
      </c>
      <c r="E16" s="9" t="s">
        <v>99</v>
      </c>
      <c r="F16" s="41">
        <v>944</v>
      </c>
      <c r="G16" s="14"/>
      <c r="H16" s="14"/>
    </row>
    <row r="17" spans="1:8" ht="15">
      <c r="A17" s="15"/>
      <c r="B17" s="73"/>
      <c r="C17" s="6"/>
      <c r="D17" s="16" t="s">
        <v>805</v>
      </c>
      <c r="E17" s="15"/>
      <c r="F17" s="70"/>
      <c r="G17" s="34"/>
      <c r="H17" s="26"/>
    </row>
    <row r="18" spans="1:8" ht="25.5">
      <c r="A18" s="5"/>
      <c r="B18" s="73"/>
      <c r="C18" s="6"/>
      <c r="D18" s="7" t="s">
        <v>750</v>
      </c>
      <c r="E18" s="5"/>
      <c r="F18" s="69"/>
      <c r="G18" s="5"/>
      <c r="H18" s="8"/>
    </row>
    <row r="19" spans="1:8" ht="25.5">
      <c r="A19" s="9">
        <v>109</v>
      </c>
      <c r="B19" s="73" t="s">
        <v>407</v>
      </c>
      <c r="C19" s="10" t="s">
        <v>101</v>
      </c>
      <c r="D19" s="11" t="s">
        <v>870</v>
      </c>
      <c r="E19" s="9" t="s">
        <v>99</v>
      </c>
      <c r="F19" s="41">
        <v>20</v>
      </c>
      <c r="G19" s="14"/>
      <c r="H19" s="14"/>
    </row>
    <row r="20" spans="1:8" ht="25.5">
      <c r="A20" s="9">
        <v>110</v>
      </c>
      <c r="B20" s="73" t="s">
        <v>408</v>
      </c>
      <c r="C20" s="10" t="s">
        <v>101</v>
      </c>
      <c r="D20" s="11" t="s">
        <v>19</v>
      </c>
      <c r="E20" s="9" t="s">
        <v>99</v>
      </c>
      <c r="F20" s="41">
        <v>1841</v>
      </c>
      <c r="G20" s="14"/>
      <c r="H20" s="14"/>
    </row>
    <row r="21" spans="1:8" ht="26.25" customHeight="1">
      <c r="A21" s="5"/>
      <c r="B21" s="73"/>
      <c r="C21" s="6"/>
      <c r="D21" s="7" t="s">
        <v>748</v>
      </c>
      <c r="E21" s="5"/>
      <c r="F21" s="69"/>
      <c r="G21" s="5"/>
      <c r="H21" s="8"/>
    </row>
    <row r="22" spans="1:8" ht="13.5" thickBot="1">
      <c r="A22" s="9">
        <v>111</v>
      </c>
      <c r="B22" s="73" t="s">
        <v>409</v>
      </c>
      <c r="C22" s="10" t="s">
        <v>101</v>
      </c>
      <c r="D22" s="11" t="s">
        <v>85</v>
      </c>
      <c r="E22" s="9" t="s">
        <v>741</v>
      </c>
      <c r="F22" s="41">
        <v>21</v>
      </c>
      <c r="G22" s="14"/>
      <c r="H22" s="14"/>
    </row>
    <row r="23" spans="1:8" ht="12.75">
      <c r="A23" s="129" t="s">
        <v>598</v>
      </c>
      <c r="B23" s="130"/>
      <c r="C23" s="130"/>
      <c r="D23" s="130"/>
      <c r="E23" s="130"/>
      <c r="F23" s="130"/>
      <c r="G23" s="130"/>
      <c r="H23" s="87"/>
    </row>
    <row r="24" spans="1:8" s="32" customFormat="1" ht="12.75">
      <c r="A24" s="107" t="s">
        <v>734</v>
      </c>
      <c r="B24" s="108"/>
      <c r="C24" s="108"/>
      <c r="D24" s="108"/>
      <c r="E24" s="108"/>
      <c r="F24" s="108"/>
      <c r="G24" s="108"/>
      <c r="H24" s="124"/>
    </row>
    <row r="25" spans="1:8" s="21" customFormat="1" ht="57" customHeight="1">
      <c r="A25" s="5"/>
      <c r="B25" s="73"/>
      <c r="C25" s="6"/>
      <c r="D25" s="7" t="s">
        <v>20</v>
      </c>
      <c r="E25" s="5"/>
      <c r="F25" s="69"/>
      <c r="G25" s="5"/>
      <c r="H25" s="8"/>
    </row>
    <row r="26" spans="1:10" ht="12.75">
      <c r="A26" s="9">
        <v>112</v>
      </c>
      <c r="B26" s="73" t="s">
        <v>410</v>
      </c>
      <c r="C26" s="10" t="s">
        <v>7</v>
      </c>
      <c r="D26" s="11" t="s">
        <v>756</v>
      </c>
      <c r="E26" s="9" t="s">
        <v>731</v>
      </c>
      <c r="F26" s="33">
        <v>984</v>
      </c>
      <c r="G26" s="14"/>
      <c r="H26" s="14"/>
      <c r="J26" s="37">
        <f>F26+F27+F28+F71+F72</f>
        <v>2746</v>
      </c>
    </row>
    <row r="27" spans="1:8" ht="12.75">
      <c r="A27" s="9">
        <v>113</v>
      </c>
      <c r="B27" s="73" t="s">
        <v>411</v>
      </c>
      <c r="C27" s="10" t="s">
        <v>7</v>
      </c>
      <c r="D27" s="11" t="s">
        <v>752</v>
      </c>
      <c r="E27" s="9" t="s">
        <v>731</v>
      </c>
      <c r="F27" s="33">
        <v>984</v>
      </c>
      <c r="G27" s="14"/>
      <c r="H27" s="14"/>
    </row>
    <row r="28" spans="1:8" ht="12.75">
      <c r="A28" s="9">
        <v>114</v>
      </c>
      <c r="B28" s="73" t="s">
        <v>412</v>
      </c>
      <c r="C28" s="10" t="s">
        <v>7</v>
      </c>
      <c r="D28" s="11" t="s">
        <v>754</v>
      </c>
      <c r="E28" s="9" t="s">
        <v>731</v>
      </c>
      <c r="F28" s="33">
        <v>432</v>
      </c>
      <c r="G28" s="14"/>
      <c r="H28" s="14"/>
    </row>
    <row r="29" spans="1:8" s="3" customFormat="1" ht="51">
      <c r="A29" s="15"/>
      <c r="B29" s="73"/>
      <c r="C29" s="6"/>
      <c r="D29" s="16" t="s">
        <v>68</v>
      </c>
      <c r="E29" s="15"/>
      <c r="F29" s="70"/>
      <c r="G29" s="34"/>
      <c r="H29" s="26"/>
    </row>
    <row r="30" spans="1:8" ht="12.75">
      <c r="A30" s="9">
        <v>115</v>
      </c>
      <c r="B30" s="73" t="s">
        <v>413</v>
      </c>
      <c r="C30" s="10" t="s">
        <v>7</v>
      </c>
      <c r="D30" s="17" t="s">
        <v>735</v>
      </c>
      <c r="E30" s="9" t="s">
        <v>732</v>
      </c>
      <c r="F30" s="33">
        <v>7</v>
      </c>
      <c r="G30" s="14"/>
      <c r="H30" s="14"/>
    </row>
    <row r="31" spans="1:8" s="21" customFormat="1" ht="38.25">
      <c r="A31" s="5"/>
      <c r="B31" s="73"/>
      <c r="C31" s="6"/>
      <c r="D31" s="7" t="s">
        <v>15</v>
      </c>
      <c r="E31" s="5"/>
      <c r="F31" s="69"/>
      <c r="G31" s="5"/>
      <c r="H31" s="8"/>
    </row>
    <row r="32" spans="1:8" ht="12.75">
      <c r="A32" s="9">
        <v>116</v>
      </c>
      <c r="B32" s="73" t="s">
        <v>414</v>
      </c>
      <c r="C32" s="10" t="s">
        <v>7</v>
      </c>
      <c r="D32" s="11" t="s">
        <v>69</v>
      </c>
      <c r="E32" s="9" t="s">
        <v>732</v>
      </c>
      <c r="F32" s="33">
        <v>29</v>
      </c>
      <c r="G32" s="14"/>
      <c r="H32" s="14"/>
    </row>
    <row r="33" spans="1:8" ht="12.75">
      <c r="A33" s="9">
        <f>A32+1</f>
        <v>117</v>
      </c>
      <c r="B33" s="73" t="s">
        <v>415</v>
      </c>
      <c r="C33" s="10" t="s">
        <v>7</v>
      </c>
      <c r="D33" s="11" t="s">
        <v>70</v>
      </c>
      <c r="E33" s="9" t="s">
        <v>732</v>
      </c>
      <c r="F33" s="33">
        <v>31</v>
      </c>
      <c r="G33" s="14"/>
      <c r="H33" s="14"/>
    </row>
    <row r="34" spans="1:10" s="21" customFormat="1" ht="27.75" customHeight="1">
      <c r="A34" s="5"/>
      <c r="B34" s="73"/>
      <c r="C34" s="6"/>
      <c r="D34" s="7" t="s">
        <v>59</v>
      </c>
      <c r="E34" s="5"/>
      <c r="F34" s="69"/>
      <c r="G34" s="5"/>
      <c r="H34" s="8"/>
      <c r="J34" s="35"/>
    </row>
    <row r="35" spans="1:8" ht="12.75">
      <c r="A35" s="9">
        <v>118</v>
      </c>
      <c r="B35" s="73" t="s">
        <v>415</v>
      </c>
      <c r="C35" s="10" t="s">
        <v>7</v>
      </c>
      <c r="D35" s="11" t="s">
        <v>103</v>
      </c>
      <c r="E35" s="9" t="s">
        <v>731</v>
      </c>
      <c r="F35" s="33">
        <v>12</v>
      </c>
      <c r="G35" s="14"/>
      <c r="H35" s="14"/>
    </row>
    <row r="36" spans="1:8" ht="13.5" thickBot="1">
      <c r="A36" s="9">
        <f>A35+1</f>
        <v>119</v>
      </c>
      <c r="B36" s="73" t="s">
        <v>416</v>
      </c>
      <c r="C36" s="10" t="s">
        <v>7</v>
      </c>
      <c r="D36" s="11" t="s">
        <v>811</v>
      </c>
      <c r="E36" s="9" t="s">
        <v>731</v>
      </c>
      <c r="F36" s="33">
        <v>23</v>
      </c>
      <c r="G36" s="14"/>
      <c r="H36" s="14"/>
    </row>
    <row r="37" spans="1:8" ht="13.5" thickBot="1">
      <c r="A37" s="139" t="s">
        <v>598</v>
      </c>
      <c r="B37" s="140"/>
      <c r="C37" s="140"/>
      <c r="D37" s="140"/>
      <c r="E37" s="140"/>
      <c r="F37" s="140"/>
      <c r="G37" s="140"/>
      <c r="H37" s="66"/>
    </row>
    <row r="38" spans="1:8" s="32" customFormat="1" ht="12.75">
      <c r="A38" s="107" t="s">
        <v>755</v>
      </c>
      <c r="B38" s="108"/>
      <c r="C38" s="108"/>
      <c r="D38" s="108"/>
      <c r="E38" s="108"/>
      <c r="F38" s="108"/>
      <c r="G38" s="108"/>
      <c r="H38" s="124"/>
    </row>
    <row r="39" spans="1:8" s="21" customFormat="1" ht="38.25">
      <c r="A39" s="5"/>
      <c r="B39" s="73"/>
      <c r="C39" s="6"/>
      <c r="D39" s="7" t="s">
        <v>21</v>
      </c>
      <c r="E39" s="5"/>
      <c r="F39" s="69"/>
      <c r="G39" s="5"/>
      <c r="H39" s="8"/>
    </row>
    <row r="40" spans="1:12" ht="12.75">
      <c r="A40" s="9">
        <v>120</v>
      </c>
      <c r="B40" s="73" t="s">
        <v>271</v>
      </c>
      <c r="C40" s="10" t="s">
        <v>9</v>
      </c>
      <c r="D40" s="11" t="s">
        <v>69</v>
      </c>
      <c r="E40" s="9" t="s">
        <v>731</v>
      </c>
      <c r="F40" s="33">
        <v>107</v>
      </c>
      <c r="G40" s="14"/>
      <c r="H40" s="14"/>
      <c r="J40" s="37">
        <f>F40+F42+F43+F45+F46+F47+F48+F49</f>
        <v>2222</v>
      </c>
      <c r="K40" s="2">
        <v>1342</v>
      </c>
      <c r="L40" s="37">
        <f>J40-K40</f>
        <v>880</v>
      </c>
    </row>
    <row r="41" spans="1:8" s="21" customFormat="1" ht="51">
      <c r="A41" s="5"/>
      <c r="B41" s="73"/>
      <c r="C41" s="6"/>
      <c r="D41" s="7" t="s">
        <v>72</v>
      </c>
      <c r="E41" s="5"/>
      <c r="F41" s="69"/>
      <c r="G41" s="5"/>
      <c r="H41" s="8"/>
    </row>
    <row r="42" spans="1:8" s="21" customFormat="1" ht="15">
      <c r="A42" s="9">
        <v>121</v>
      </c>
      <c r="B42" s="73" t="s">
        <v>417</v>
      </c>
      <c r="C42" s="10" t="s">
        <v>9</v>
      </c>
      <c r="D42" s="11" t="s">
        <v>812</v>
      </c>
      <c r="E42" s="9" t="s">
        <v>731</v>
      </c>
      <c r="F42" s="33">
        <v>386</v>
      </c>
      <c r="G42" s="14"/>
      <c r="H42" s="14"/>
    </row>
    <row r="43" spans="1:8" ht="12.75">
      <c r="A43" s="9">
        <v>122</v>
      </c>
      <c r="B43" s="73" t="s">
        <v>418</v>
      </c>
      <c r="C43" s="10" t="s">
        <v>9</v>
      </c>
      <c r="D43" s="11" t="s">
        <v>813</v>
      </c>
      <c r="E43" s="9" t="s">
        <v>731</v>
      </c>
      <c r="F43" s="33">
        <v>250</v>
      </c>
      <c r="G43" s="14"/>
      <c r="H43" s="14"/>
    </row>
    <row r="44" spans="1:10" s="21" customFormat="1" ht="38.25">
      <c r="A44" s="5"/>
      <c r="B44" s="73"/>
      <c r="C44" s="6"/>
      <c r="D44" s="7" t="s">
        <v>20</v>
      </c>
      <c r="E44" s="5"/>
      <c r="F44" s="69"/>
      <c r="G44" s="5"/>
      <c r="H44" s="8"/>
      <c r="J44" s="36"/>
    </row>
    <row r="45" spans="1:10" s="21" customFormat="1" ht="15">
      <c r="A45" s="9">
        <v>123</v>
      </c>
      <c r="B45" s="73" t="s">
        <v>419</v>
      </c>
      <c r="C45" s="10" t="s">
        <v>7</v>
      </c>
      <c r="D45" s="11" t="s">
        <v>289</v>
      </c>
      <c r="E45" s="9" t="s">
        <v>731</v>
      </c>
      <c r="F45" s="33">
        <v>323</v>
      </c>
      <c r="G45" s="14"/>
      <c r="H45" s="14"/>
      <c r="J45" s="36"/>
    </row>
    <row r="46" spans="1:8" ht="12.75">
      <c r="A46" s="9">
        <v>124</v>
      </c>
      <c r="B46" s="73" t="s">
        <v>420</v>
      </c>
      <c r="C46" s="10" t="s">
        <v>9</v>
      </c>
      <c r="D46" s="11" t="s">
        <v>73</v>
      </c>
      <c r="E46" s="9" t="s">
        <v>731</v>
      </c>
      <c r="F46" s="33">
        <v>75</v>
      </c>
      <c r="G46" s="14"/>
      <c r="H46" s="14"/>
    </row>
    <row r="47" spans="1:8" ht="12.75">
      <c r="A47" s="9">
        <v>125</v>
      </c>
      <c r="B47" s="73" t="s">
        <v>421</v>
      </c>
      <c r="C47" s="10" t="s">
        <v>9</v>
      </c>
      <c r="D47" s="11" t="s">
        <v>756</v>
      </c>
      <c r="E47" s="9" t="s">
        <v>731</v>
      </c>
      <c r="F47" s="33">
        <v>535</v>
      </c>
      <c r="G47" s="14"/>
      <c r="H47" s="14"/>
    </row>
    <row r="48" spans="1:8" ht="12.75">
      <c r="A48" s="9">
        <v>126</v>
      </c>
      <c r="B48" s="73" t="s">
        <v>422</v>
      </c>
      <c r="C48" s="10" t="s">
        <v>9</v>
      </c>
      <c r="D48" s="11" t="s">
        <v>752</v>
      </c>
      <c r="E48" s="9" t="s">
        <v>731</v>
      </c>
      <c r="F48" s="33">
        <v>106</v>
      </c>
      <c r="G48" s="14"/>
      <c r="H48" s="14"/>
    </row>
    <row r="49" spans="1:8" ht="12.75">
      <c r="A49" s="9">
        <v>127</v>
      </c>
      <c r="B49" s="73" t="s">
        <v>423</v>
      </c>
      <c r="C49" s="10" t="s">
        <v>9</v>
      </c>
      <c r="D49" s="11" t="s">
        <v>754</v>
      </c>
      <c r="E49" s="9" t="s">
        <v>731</v>
      </c>
      <c r="F49" s="33">
        <v>440</v>
      </c>
      <c r="G49" s="14"/>
      <c r="H49" s="14"/>
    </row>
    <row r="50" spans="1:8" s="3" customFormat="1" ht="51">
      <c r="A50" s="15"/>
      <c r="B50" s="73"/>
      <c r="C50" s="6"/>
      <c r="D50" s="16" t="s">
        <v>68</v>
      </c>
      <c r="E50" s="15"/>
      <c r="F50" s="70"/>
      <c r="G50" s="34"/>
      <c r="H50" s="26"/>
    </row>
    <row r="51" spans="1:8" ht="12.75">
      <c r="A51" s="9">
        <v>128</v>
      </c>
      <c r="B51" s="73" t="s">
        <v>424</v>
      </c>
      <c r="C51" s="10" t="s">
        <v>9</v>
      </c>
      <c r="D51" s="17" t="s">
        <v>735</v>
      </c>
      <c r="E51" s="9" t="s">
        <v>732</v>
      </c>
      <c r="F51" s="33">
        <v>25</v>
      </c>
      <c r="G51" s="14"/>
      <c r="H51" s="14"/>
    </row>
    <row r="52" spans="1:8" ht="12.75">
      <c r="A52" s="9">
        <f>A51+1</f>
        <v>129</v>
      </c>
      <c r="B52" s="73" t="s">
        <v>425</v>
      </c>
      <c r="C52" s="10" t="s">
        <v>9</v>
      </c>
      <c r="D52" s="17" t="s">
        <v>69</v>
      </c>
      <c r="E52" s="9" t="s">
        <v>732</v>
      </c>
      <c r="F52" s="33">
        <v>3</v>
      </c>
      <c r="G52" s="14"/>
      <c r="H52" s="14"/>
    </row>
    <row r="53" spans="1:8" s="3" customFormat="1" ht="38.25">
      <c r="A53" s="15"/>
      <c r="B53" s="73"/>
      <c r="C53" s="6"/>
      <c r="D53" s="16" t="s">
        <v>753</v>
      </c>
      <c r="E53" s="15"/>
      <c r="F53" s="70"/>
      <c r="G53" s="34"/>
      <c r="H53" s="26"/>
    </row>
    <row r="54" spans="1:8" ht="12.75">
      <c r="A54" s="9">
        <v>130</v>
      </c>
      <c r="B54" s="73" t="s">
        <v>426</v>
      </c>
      <c r="C54" s="10" t="s">
        <v>9</v>
      </c>
      <c r="D54" s="17" t="s">
        <v>69</v>
      </c>
      <c r="E54" s="9" t="s">
        <v>732</v>
      </c>
      <c r="F54" s="33">
        <v>12</v>
      </c>
      <c r="G54" s="14"/>
      <c r="H54" s="14"/>
    </row>
    <row r="55" spans="1:8" s="21" customFormat="1" ht="38.25">
      <c r="A55" s="5"/>
      <c r="B55" s="73"/>
      <c r="C55" s="6"/>
      <c r="D55" s="7" t="s">
        <v>15</v>
      </c>
      <c r="E55" s="5"/>
      <c r="F55" s="69"/>
      <c r="G55" s="5"/>
      <c r="H55" s="8"/>
    </row>
    <row r="56" spans="1:8" ht="12.75">
      <c r="A56" s="9">
        <v>131</v>
      </c>
      <c r="B56" s="73" t="s">
        <v>427</v>
      </c>
      <c r="C56" s="10" t="s">
        <v>9</v>
      </c>
      <c r="D56" s="11" t="s">
        <v>70</v>
      </c>
      <c r="E56" s="9" t="s">
        <v>732</v>
      </c>
      <c r="F56" s="33">
        <v>33</v>
      </c>
      <c r="G56" s="14"/>
      <c r="H56" s="14"/>
    </row>
    <row r="57" spans="1:8" s="3" customFormat="1" ht="38.25">
      <c r="A57" s="15"/>
      <c r="B57" s="73"/>
      <c r="C57" s="6"/>
      <c r="D57" s="7" t="s">
        <v>74</v>
      </c>
      <c r="E57" s="15"/>
      <c r="F57" s="70"/>
      <c r="G57" s="34"/>
      <c r="H57" s="26"/>
    </row>
    <row r="58" spans="1:8" ht="12.75">
      <c r="A58" s="9">
        <v>132</v>
      </c>
      <c r="B58" s="73" t="s">
        <v>428</v>
      </c>
      <c r="C58" s="10" t="s">
        <v>9</v>
      </c>
      <c r="D58" s="11" t="s">
        <v>814</v>
      </c>
      <c r="E58" s="9" t="s">
        <v>732</v>
      </c>
      <c r="F58" s="33">
        <v>1</v>
      </c>
      <c r="G58" s="14"/>
      <c r="H58" s="14"/>
    </row>
    <row r="59" spans="1:8" ht="15.75">
      <c r="A59" s="9">
        <v>133</v>
      </c>
      <c r="B59" s="73" t="s">
        <v>429</v>
      </c>
      <c r="C59" s="10" t="s">
        <v>9</v>
      </c>
      <c r="D59" s="11" t="s">
        <v>850</v>
      </c>
      <c r="E59" s="9" t="s">
        <v>732</v>
      </c>
      <c r="F59" s="33">
        <v>1</v>
      </c>
      <c r="G59" s="14"/>
      <c r="H59" s="14"/>
    </row>
    <row r="60" spans="1:8" s="3" customFormat="1" ht="25.5">
      <c r="A60" s="15"/>
      <c r="B60" s="73"/>
      <c r="C60" s="6"/>
      <c r="D60" s="7" t="s">
        <v>75</v>
      </c>
      <c r="E60" s="15"/>
      <c r="F60" s="70"/>
      <c r="G60" s="34"/>
      <c r="H60" s="26"/>
    </row>
    <row r="61" spans="1:8" ht="39" thickBot="1">
      <c r="A61" s="9">
        <v>134</v>
      </c>
      <c r="B61" s="73" t="s">
        <v>430</v>
      </c>
      <c r="C61" s="10" t="s">
        <v>9</v>
      </c>
      <c r="D61" s="11" t="s">
        <v>78</v>
      </c>
      <c r="E61" s="9" t="s">
        <v>732</v>
      </c>
      <c r="F61" s="33">
        <v>1</v>
      </c>
      <c r="G61" s="14"/>
      <c r="H61" s="14"/>
    </row>
    <row r="62" spans="1:8" ht="12.75">
      <c r="A62" s="129" t="s">
        <v>598</v>
      </c>
      <c r="B62" s="130"/>
      <c r="C62" s="130"/>
      <c r="D62" s="130"/>
      <c r="E62" s="130"/>
      <c r="F62" s="130"/>
      <c r="G62" s="130"/>
      <c r="H62" s="87"/>
    </row>
    <row r="63" spans="1:8" s="32" customFormat="1" ht="12.75">
      <c r="A63" s="107" t="s">
        <v>79</v>
      </c>
      <c r="B63" s="108"/>
      <c r="C63" s="108"/>
      <c r="D63" s="108"/>
      <c r="E63" s="108"/>
      <c r="F63" s="108"/>
      <c r="G63" s="108"/>
      <c r="H63" s="124"/>
    </row>
    <row r="64" spans="1:8" s="21" customFormat="1" ht="38.25">
      <c r="A64" s="5"/>
      <c r="B64" s="73"/>
      <c r="C64" s="6"/>
      <c r="D64" s="7" t="s">
        <v>81</v>
      </c>
      <c r="E64" s="5"/>
      <c r="F64" s="69"/>
      <c r="G64" s="5"/>
      <c r="H64" s="8"/>
    </row>
    <row r="65" spans="1:8" ht="50.25" customHeight="1">
      <c r="A65" s="9">
        <v>135</v>
      </c>
      <c r="B65" s="73" t="s">
        <v>431</v>
      </c>
      <c r="C65" s="10" t="s">
        <v>80</v>
      </c>
      <c r="D65" s="11" t="s">
        <v>690</v>
      </c>
      <c r="E65" s="9" t="s">
        <v>732</v>
      </c>
      <c r="F65" s="33">
        <v>1</v>
      </c>
      <c r="G65" s="14"/>
      <c r="H65" s="14"/>
    </row>
    <row r="66" spans="1:8" ht="55.5" customHeight="1">
      <c r="A66" s="9">
        <f>A65+1</f>
        <v>136</v>
      </c>
      <c r="B66" s="73" t="s">
        <v>432</v>
      </c>
      <c r="C66" s="10" t="s">
        <v>80</v>
      </c>
      <c r="D66" s="11" t="s">
        <v>691</v>
      </c>
      <c r="E66" s="9" t="s">
        <v>732</v>
      </c>
      <c r="F66" s="33">
        <v>1</v>
      </c>
      <c r="G66" s="14"/>
      <c r="H66" s="14"/>
    </row>
    <row r="67" spans="1:8" ht="55.5" customHeight="1">
      <c r="A67" s="9">
        <f>A66+1</f>
        <v>137</v>
      </c>
      <c r="B67" s="73" t="s">
        <v>433</v>
      </c>
      <c r="C67" s="10" t="s">
        <v>80</v>
      </c>
      <c r="D67" s="11" t="s">
        <v>692</v>
      </c>
      <c r="E67" s="9" t="s">
        <v>732</v>
      </c>
      <c r="F67" s="33">
        <v>1</v>
      </c>
      <c r="G67" s="14"/>
      <c r="H67" s="14"/>
    </row>
    <row r="68" spans="1:8" ht="38.25">
      <c r="A68" s="9">
        <v>138</v>
      </c>
      <c r="B68" s="73" t="s">
        <v>434</v>
      </c>
      <c r="C68" s="10" t="s">
        <v>80</v>
      </c>
      <c r="D68" s="11" t="s">
        <v>82</v>
      </c>
      <c r="E68" s="9" t="s">
        <v>732</v>
      </c>
      <c r="F68" s="33">
        <v>1</v>
      </c>
      <c r="G68" s="14"/>
      <c r="H68" s="14"/>
    </row>
    <row r="69" spans="1:8" s="32" customFormat="1" ht="12.75">
      <c r="A69" s="30"/>
      <c r="B69" s="73"/>
      <c r="C69" s="18"/>
      <c r="D69" s="7" t="s">
        <v>71</v>
      </c>
      <c r="E69" s="30"/>
      <c r="F69" s="72"/>
      <c r="G69" s="30"/>
      <c r="H69" s="31"/>
    </row>
    <row r="70" spans="1:8" s="21" customFormat="1" ht="51.75" customHeight="1">
      <c r="A70" s="5"/>
      <c r="B70" s="73"/>
      <c r="C70" s="6"/>
      <c r="D70" s="7" t="s">
        <v>16</v>
      </c>
      <c r="E70" s="5"/>
      <c r="F70" s="69"/>
      <c r="G70" s="5"/>
      <c r="H70" s="8"/>
    </row>
    <row r="71" spans="1:8" ht="12.75">
      <c r="A71" s="9">
        <v>139</v>
      </c>
      <c r="B71" s="73" t="s">
        <v>435</v>
      </c>
      <c r="C71" s="10" t="s">
        <v>80</v>
      </c>
      <c r="D71" s="11" t="s">
        <v>723</v>
      </c>
      <c r="E71" s="9" t="s">
        <v>731</v>
      </c>
      <c r="F71" s="33">
        <v>21</v>
      </c>
      <c r="G71" s="14"/>
      <c r="H71" s="14"/>
    </row>
    <row r="72" spans="1:8" ht="16.5" customHeight="1" thickBot="1">
      <c r="A72" s="9">
        <f>A71+1</f>
        <v>140</v>
      </c>
      <c r="B72" s="73" t="s">
        <v>436</v>
      </c>
      <c r="C72" s="10" t="s">
        <v>80</v>
      </c>
      <c r="D72" s="11" t="s">
        <v>722</v>
      </c>
      <c r="E72" s="9" t="s">
        <v>731</v>
      </c>
      <c r="F72" s="33">
        <f>269+56</f>
        <v>325</v>
      </c>
      <c r="G72" s="14"/>
      <c r="H72" s="14"/>
    </row>
    <row r="73" spans="1:8" ht="12.75">
      <c r="A73" s="129" t="s">
        <v>598</v>
      </c>
      <c r="B73" s="130"/>
      <c r="C73" s="130"/>
      <c r="D73" s="130"/>
      <c r="E73" s="130"/>
      <c r="F73" s="130"/>
      <c r="G73" s="130"/>
      <c r="H73" s="87"/>
    </row>
    <row r="74" spans="1:8" s="32" customFormat="1" ht="12.75">
      <c r="A74" s="107" t="s">
        <v>776</v>
      </c>
      <c r="B74" s="108"/>
      <c r="C74" s="108"/>
      <c r="D74" s="108"/>
      <c r="E74" s="108"/>
      <c r="F74" s="108"/>
      <c r="G74" s="108"/>
      <c r="H74" s="124"/>
    </row>
    <row r="75" spans="1:8" s="21" customFormat="1" ht="51">
      <c r="A75" s="5"/>
      <c r="B75" s="73"/>
      <c r="C75" s="6"/>
      <c r="D75" s="7" t="s">
        <v>83</v>
      </c>
      <c r="E75" s="5"/>
      <c r="F75" s="69"/>
      <c r="G75" s="5"/>
      <c r="H75" s="8"/>
    </row>
    <row r="76" spans="1:12" ht="12.75">
      <c r="A76" s="9">
        <v>141</v>
      </c>
      <c r="B76" s="73" t="s">
        <v>437</v>
      </c>
      <c r="C76" s="10" t="s">
        <v>8</v>
      </c>
      <c r="D76" s="11" t="s">
        <v>53</v>
      </c>
      <c r="E76" s="9" t="s">
        <v>731</v>
      </c>
      <c r="F76" s="33">
        <v>257</v>
      </c>
      <c r="G76" s="14"/>
      <c r="H76" s="14"/>
      <c r="J76" s="37">
        <f>F76+F77+F78+F79+F81</f>
        <v>2221</v>
      </c>
      <c r="K76" s="2">
        <v>2071</v>
      </c>
      <c r="L76" s="37">
        <f>J76-K76</f>
        <v>150</v>
      </c>
    </row>
    <row r="77" spans="1:8" ht="12.75">
      <c r="A77" s="9">
        <v>142</v>
      </c>
      <c r="B77" s="73" t="s">
        <v>438</v>
      </c>
      <c r="C77" s="10" t="s">
        <v>8</v>
      </c>
      <c r="D77" s="11" t="s">
        <v>777</v>
      </c>
      <c r="E77" s="9" t="s">
        <v>731</v>
      </c>
      <c r="F77" s="33">
        <v>1339</v>
      </c>
      <c r="G77" s="14"/>
      <c r="H77" s="14"/>
    </row>
    <row r="78" spans="1:8" ht="12.75">
      <c r="A78" s="9">
        <v>143</v>
      </c>
      <c r="B78" s="73" t="s">
        <v>439</v>
      </c>
      <c r="C78" s="10" t="s">
        <v>8</v>
      </c>
      <c r="D78" s="11" t="s">
        <v>54</v>
      </c>
      <c r="E78" s="9" t="s">
        <v>731</v>
      </c>
      <c r="F78" s="33">
        <v>82</v>
      </c>
      <c r="G78" s="14"/>
      <c r="H78" s="14"/>
    </row>
    <row r="79" spans="1:9" ht="12.75">
      <c r="A79" s="9">
        <v>144</v>
      </c>
      <c r="B79" s="73" t="s">
        <v>440</v>
      </c>
      <c r="C79" s="10" t="s">
        <v>8</v>
      </c>
      <c r="D79" s="11" t="s">
        <v>56</v>
      </c>
      <c r="E79" s="9" t="s">
        <v>731</v>
      </c>
      <c r="F79" s="33">
        <v>73</v>
      </c>
      <c r="G79" s="14"/>
      <c r="H79" s="14"/>
      <c r="I79" s="37"/>
    </row>
    <row r="80" spans="1:9" ht="12.75">
      <c r="A80" s="9">
        <v>145</v>
      </c>
      <c r="B80" s="73" t="s">
        <v>441</v>
      </c>
      <c r="C80" s="10" t="s">
        <v>8</v>
      </c>
      <c r="D80" s="11" t="s">
        <v>783</v>
      </c>
      <c r="E80" s="9" t="s">
        <v>731</v>
      </c>
      <c r="F80" s="33">
        <v>12</v>
      </c>
      <c r="G80" s="14"/>
      <c r="H80" s="14"/>
      <c r="I80" s="37"/>
    </row>
    <row r="81" spans="1:8" ht="12.75">
      <c r="A81" s="9">
        <v>146</v>
      </c>
      <c r="B81" s="73" t="s">
        <v>442</v>
      </c>
      <c r="C81" s="10" t="s">
        <v>8</v>
      </c>
      <c r="D81" s="11" t="s">
        <v>57</v>
      </c>
      <c r="E81" s="9" t="s">
        <v>731</v>
      </c>
      <c r="F81" s="33">
        <v>470</v>
      </c>
      <c r="G81" s="14"/>
      <c r="H81" s="14"/>
    </row>
    <row r="82" spans="1:8" s="3" customFormat="1" ht="15">
      <c r="A82" s="15"/>
      <c r="B82" s="73"/>
      <c r="C82" s="6"/>
      <c r="D82" s="16" t="s">
        <v>778</v>
      </c>
      <c r="E82" s="15"/>
      <c r="F82" s="70"/>
      <c r="G82" s="34"/>
      <c r="H82" s="26"/>
    </row>
    <row r="83" spans="1:8" ht="12.75">
      <c r="A83" s="9">
        <v>147</v>
      </c>
      <c r="B83" s="73" t="s">
        <v>443</v>
      </c>
      <c r="C83" s="10" t="s">
        <v>8</v>
      </c>
      <c r="D83" s="17" t="s">
        <v>55</v>
      </c>
      <c r="E83" s="9" t="s">
        <v>732</v>
      </c>
      <c r="F83" s="33">
        <v>1</v>
      </c>
      <c r="G83" s="14"/>
      <c r="H83" s="14"/>
    </row>
    <row r="84" spans="1:8" ht="12.75">
      <c r="A84" s="9">
        <v>148</v>
      </c>
      <c r="B84" s="73" t="s">
        <v>444</v>
      </c>
      <c r="C84" s="10" t="s">
        <v>8</v>
      </c>
      <c r="D84" s="17" t="s">
        <v>607</v>
      </c>
      <c r="E84" s="9" t="s">
        <v>732</v>
      </c>
      <c r="F84" s="33">
        <v>4</v>
      </c>
      <c r="G84" s="14"/>
      <c r="H84" s="14"/>
    </row>
    <row r="85" spans="1:8" ht="12.75">
      <c r="A85" s="9">
        <v>149</v>
      </c>
      <c r="B85" s="73" t="s">
        <v>445</v>
      </c>
      <c r="C85" s="10" t="s">
        <v>8</v>
      </c>
      <c r="D85" s="17" t="s">
        <v>596</v>
      </c>
      <c r="E85" s="9" t="s">
        <v>732</v>
      </c>
      <c r="F85" s="33">
        <v>13</v>
      </c>
      <c r="G85" s="14"/>
      <c r="H85" s="14"/>
    </row>
    <row r="86" spans="1:8" ht="12.75">
      <c r="A86" s="9">
        <v>150</v>
      </c>
      <c r="B86" s="73" t="s">
        <v>446</v>
      </c>
      <c r="C86" s="10" t="s">
        <v>8</v>
      </c>
      <c r="D86" s="17" t="s">
        <v>11</v>
      </c>
      <c r="E86" s="9" t="s">
        <v>732</v>
      </c>
      <c r="F86" s="33">
        <v>64</v>
      </c>
      <c r="G86" s="14"/>
      <c r="H86" s="14"/>
    </row>
    <row r="87" spans="1:8" ht="12.75">
      <c r="A87" s="9">
        <v>151</v>
      </c>
      <c r="B87" s="73" t="s">
        <v>447</v>
      </c>
      <c r="C87" s="10" t="s">
        <v>8</v>
      </c>
      <c r="D87" s="17" t="s">
        <v>595</v>
      </c>
      <c r="E87" s="9" t="s">
        <v>732</v>
      </c>
      <c r="F87" s="33">
        <v>9</v>
      </c>
      <c r="G87" s="14"/>
      <c r="H87" s="14"/>
    </row>
    <row r="88" spans="1:8" ht="12.75">
      <c r="A88" s="9">
        <v>152</v>
      </c>
      <c r="B88" s="73" t="s">
        <v>448</v>
      </c>
      <c r="C88" s="10" t="s">
        <v>8</v>
      </c>
      <c r="D88" s="17" t="s">
        <v>780</v>
      </c>
      <c r="E88" s="9" t="s">
        <v>732</v>
      </c>
      <c r="F88" s="33">
        <v>2</v>
      </c>
      <c r="G88" s="14"/>
      <c r="H88" s="14"/>
    </row>
    <row r="89" spans="1:8" ht="25.5">
      <c r="A89" s="9">
        <v>153</v>
      </c>
      <c r="B89" s="73" t="s">
        <v>449</v>
      </c>
      <c r="C89" s="10" t="s">
        <v>8</v>
      </c>
      <c r="D89" s="11" t="s">
        <v>63</v>
      </c>
      <c r="E89" s="9" t="s">
        <v>732</v>
      </c>
      <c r="F89" s="33">
        <v>5</v>
      </c>
      <c r="G89" s="14"/>
      <c r="H89" s="14"/>
    </row>
    <row r="90" spans="1:10" s="21" customFormat="1" ht="27.75" customHeight="1">
      <c r="A90" s="5"/>
      <c r="B90" s="73"/>
      <c r="C90" s="6"/>
      <c r="D90" s="7" t="s">
        <v>59</v>
      </c>
      <c r="E90" s="5"/>
      <c r="F90" s="69"/>
      <c r="G90" s="5"/>
      <c r="H90" s="8"/>
      <c r="J90" s="35"/>
    </row>
    <row r="91" spans="1:10" s="21" customFormat="1" ht="15">
      <c r="A91" s="9">
        <v>154</v>
      </c>
      <c r="B91" s="73" t="s">
        <v>450</v>
      </c>
      <c r="C91" s="10" t="s">
        <v>8</v>
      </c>
      <c r="D91" s="11" t="s">
        <v>810</v>
      </c>
      <c r="E91" s="9" t="s">
        <v>731</v>
      </c>
      <c r="F91" s="33">
        <v>32</v>
      </c>
      <c r="G91" s="5"/>
      <c r="H91" s="8"/>
      <c r="J91" s="35"/>
    </row>
    <row r="92" spans="1:8" ht="12.75">
      <c r="A92" s="9">
        <v>155</v>
      </c>
      <c r="B92" s="73" t="s">
        <v>451</v>
      </c>
      <c r="C92" s="10" t="s">
        <v>8</v>
      </c>
      <c r="D92" s="11" t="s">
        <v>60</v>
      </c>
      <c r="E92" s="9" t="s">
        <v>731</v>
      </c>
      <c r="F92" s="33">
        <v>12</v>
      </c>
      <c r="G92" s="14"/>
      <c r="H92" s="14"/>
    </row>
    <row r="93" spans="1:8" ht="13.5" thickBot="1">
      <c r="A93" s="9">
        <v>156</v>
      </c>
      <c r="B93" s="73" t="s">
        <v>452</v>
      </c>
      <c r="C93" s="10" t="s">
        <v>8</v>
      </c>
      <c r="D93" s="11" t="s">
        <v>61</v>
      </c>
      <c r="E93" s="9" t="s">
        <v>731</v>
      </c>
      <c r="F93" s="33">
        <v>9</v>
      </c>
      <c r="G93" s="14"/>
      <c r="H93" s="14"/>
    </row>
    <row r="94" spans="1:8" ht="12.75">
      <c r="A94" s="129" t="s">
        <v>598</v>
      </c>
      <c r="B94" s="130"/>
      <c r="C94" s="130"/>
      <c r="D94" s="130"/>
      <c r="E94" s="130"/>
      <c r="F94" s="130"/>
      <c r="G94" s="130"/>
      <c r="H94" s="87"/>
    </row>
    <row r="95" spans="1:8" s="32" customFormat="1" ht="12.75">
      <c r="A95" s="125" t="s">
        <v>860</v>
      </c>
      <c r="B95" s="126"/>
      <c r="C95" s="127"/>
      <c r="D95" s="127"/>
      <c r="E95" s="127"/>
      <c r="F95" s="127"/>
      <c r="G95" s="127"/>
      <c r="H95" s="128"/>
    </row>
    <row r="96" spans="1:8" ht="15">
      <c r="A96" s="15"/>
      <c r="B96" s="74"/>
      <c r="C96" s="6"/>
      <c r="D96" s="16" t="s">
        <v>801</v>
      </c>
      <c r="E96" s="15"/>
      <c r="F96" s="70"/>
      <c r="G96" s="34"/>
      <c r="H96" s="26"/>
    </row>
    <row r="97" spans="1:8" s="21" customFormat="1" ht="26.25" customHeight="1">
      <c r="A97" s="5"/>
      <c r="B97" s="73"/>
      <c r="C97" s="6"/>
      <c r="D97" s="7" t="s">
        <v>749</v>
      </c>
      <c r="E97" s="5"/>
      <c r="F97" s="69"/>
      <c r="G97" s="5"/>
      <c r="H97" s="8"/>
    </row>
    <row r="98" spans="1:10" ht="25.5">
      <c r="A98" s="9">
        <v>157</v>
      </c>
      <c r="B98" s="73" t="s">
        <v>453</v>
      </c>
      <c r="C98" s="10" t="s">
        <v>613</v>
      </c>
      <c r="D98" s="11" t="s">
        <v>774</v>
      </c>
      <c r="E98" s="9" t="s">
        <v>99</v>
      </c>
      <c r="F98" s="33">
        <v>454</v>
      </c>
      <c r="G98" s="14"/>
      <c r="H98" s="14"/>
      <c r="J98" s="37">
        <f>F98+F100+F102+F106+F107+F108+F111+F114+F116+F117</f>
        <v>9985</v>
      </c>
    </row>
    <row r="99" spans="1:8" ht="25.5">
      <c r="A99" s="9">
        <f>A98+1</f>
        <v>158</v>
      </c>
      <c r="B99" s="73" t="s">
        <v>454</v>
      </c>
      <c r="C99" s="10" t="s">
        <v>613</v>
      </c>
      <c r="D99" s="11" t="s">
        <v>775</v>
      </c>
      <c r="E99" s="9" t="s">
        <v>731</v>
      </c>
      <c r="F99" s="33">
        <f>ROUND(102,0)</f>
        <v>102</v>
      </c>
      <c r="G99" s="14"/>
      <c r="H99" s="14"/>
    </row>
    <row r="100" spans="1:8" ht="25.5">
      <c r="A100" s="9">
        <f>A99+1</f>
        <v>159</v>
      </c>
      <c r="B100" s="73" t="s">
        <v>455</v>
      </c>
      <c r="C100" s="10" t="s">
        <v>613</v>
      </c>
      <c r="D100" s="11" t="s">
        <v>45</v>
      </c>
      <c r="E100" s="9" t="s">
        <v>99</v>
      </c>
      <c r="F100" s="33">
        <v>74</v>
      </c>
      <c r="G100" s="14"/>
      <c r="H100" s="14"/>
    </row>
    <row r="101" spans="1:8" ht="25.5">
      <c r="A101" s="9">
        <f>A100+1</f>
        <v>160</v>
      </c>
      <c r="B101" s="73" t="s">
        <v>456</v>
      </c>
      <c r="C101" s="10" t="s">
        <v>613</v>
      </c>
      <c r="D101" s="11" t="s">
        <v>46</v>
      </c>
      <c r="E101" s="9" t="s">
        <v>731</v>
      </c>
      <c r="F101" s="33">
        <v>1030</v>
      </c>
      <c r="G101" s="14"/>
      <c r="H101" s="14"/>
    </row>
    <row r="102" spans="1:8" ht="51">
      <c r="A102" s="9">
        <f>A101+1</f>
        <v>161</v>
      </c>
      <c r="B102" s="73" t="s">
        <v>457</v>
      </c>
      <c r="C102" s="10" t="s">
        <v>613</v>
      </c>
      <c r="D102" s="11" t="s">
        <v>47</v>
      </c>
      <c r="E102" s="9" t="s">
        <v>99</v>
      </c>
      <c r="F102" s="33">
        <v>3421</v>
      </c>
      <c r="G102" s="14"/>
      <c r="H102" s="14"/>
    </row>
    <row r="103" spans="1:8" ht="12.75">
      <c r="A103" s="9">
        <f>A102+1</f>
        <v>162</v>
      </c>
      <c r="B103" s="73" t="s">
        <v>458</v>
      </c>
      <c r="C103" s="10" t="s">
        <v>613</v>
      </c>
      <c r="D103" s="11" t="s">
        <v>751</v>
      </c>
      <c r="E103" s="9" t="s">
        <v>732</v>
      </c>
      <c r="F103" s="33">
        <v>6</v>
      </c>
      <c r="G103" s="14"/>
      <c r="H103" s="14"/>
    </row>
    <row r="104" spans="1:8" ht="15">
      <c r="A104" s="15"/>
      <c r="B104" s="73"/>
      <c r="C104" s="6"/>
      <c r="D104" s="16" t="s">
        <v>803</v>
      </c>
      <c r="E104" s="15"/>
      <c r="F104" s="70"/>
      <c r="G104" s="34"/>
      <c r="H104" s="26"/>
    </row>
    <row r="105" spans="1:8" s="21" customFormat="1" ht="26.25" customHeight="1">
      <c r="A105" s="5"/>
      <c r="B105" s="73"/>
      <c r="C105" s="6"/>
      <c r="D105" s="7" t="s">
        <v>749</v>
      </c>
      <c r="E105" s="5"/>
      <c r="F105" s="69"/>
      <c r="G105" s="5"/>
      <c r="H105" s="8"/>
    </row>
    <row r="106" spans="1:8" ht="38.25">
      <c r="A106" s="9">
        <v>163</v>
      </c>
      <c r="B106" s="73" t="s">
        <v>459</v>
      </c>
      <c r="C106" s="10" t="s">
        <v>613</v>
      </c>
      <c r="D106" s="11" t="s">
        <v>50</v>
      </c>
      <c r="E106" s="9" t="s">
        <v>99</v>
      </c>
      <c r="F106" s="33">
        <v>251</v>
      </c>
      <c r="G106" s="14"/>
      <c r="H106" s="14"/>
    </row>
    <row r="107" spans="1:8" ht="25.5">
      <c r="A107" s="9">
        <v>164</v>
      </c>
      <c r="B107" s="73" t="s">
        <v>460</v>
      </c>
      <c r="C107" s="10" t="s">
        <v>613</v>
      </c>
      <c r="D107" s="11" t="s">
        <v>45</v>
      </c>
      <c r="E107" s="9" t="s">
        <v>99</v>
      </c>
      <c r="F107" s="33">
        <v>68</v>
      </c>
      <c r="G107" s="14"/>
      <c r="H107" s="14"/>
    </row>
    <row r="108" spans="1:8" ht="51">
      <c r="A108" s="9">
        <v>165</v>
      </c>
      <c r="B108" s="73" t="s">
        <v>461</v>
      </c>
      <c r="C108" s="10" t="s">
        <v>613</v>
      </c>
      <c r="D108" s="11" t="s">
        <v>49</v>
      </c>
      <c r="E108" s="9" t="s">
        <v>99</v>
      </c>
      <c r="F108" s="33">
        <v>809</v>
      </c>
      <c r="G108" s="14"/>
      <c r="H108" s="14"/>
    </row>
    <row r="109" spans="1:8" ht="38.25">
      <c r="A109" s="9">
        <v>166</v>
      </c>
      <c r="B109" s="73" t="s">
        <v>462</v>
      </c>
      <c r="C109" s="10" t="s">
        <v>613</v>
      </c>
      <c r="D109" s="11" t="s">
        <v>48</v>
      </c>
      <c r="E109" s="9" t="s">
        <v>731</v>
      </c>
      <c r="F109" s="33">
        <v>578</v>
      </c>
      <c r="G109" s="14"/>
      <c r="H109" s="14"/>
    </row>
    <row r="110" spans="1:8" ht="12.75">
      <c r="A110" s="9">
        <v>167</v>
      </c>
      <c r="B110" s="73" t="s">
        <v>463</v>
      </c>
      <c r="C110" s="10" t="s">
        <v>613</v>
      </c>
      <c r="D110" s="11" t="s">
        <v>751</v>
      </c>
      <c r="E110" s="9" t="s">
        <v>732</v>
      </c>
      <c r="F110" s="33">
        <v>2</v>
      </c>
      <c r="G110" s="14"/>
      <c r="H110" s="14"/>
    </row>
    <row r="111" spans="1:8" ht="25.5">
      <c r="A111" s="9">
        <v>168</v>
      </c>
      <c r="B111" s="73" t="s">
        <v>464</v>
      </c>
      <c r="C111" s="10" t="s">
        <v>613</v>
      </c>
      <c r="D111" s="11" t="s">
        <v>794</v>
      </c>
      <c r="E111" s="9" t="s">
        <v>99</v>
      </c>
      <c r="F111" s="33">
        <v>987</v>
      </c>
      <c r="G111" s="14"/>
      <c r="H111" s="14"/>
    </row>
    <row r="112" spans="1:8" ht="15">
      <c r="A112" s="15"/>
      <c r="B112" s="73"/>
      <c r="C112" s="6"/>
      <c r="D112" s="16" t="s">
        <v>805</v>
      </c>
      <c r="E112" s="15"/>
      <c r="F112" s="70"/>
      <c r="G112" s="34"/>
      <c r="H112" s="26"/>
    </row>
    <row r="113" spans="1:8" s="21" customFormat="1" ht="27" customHeight="1">
      <c r="A113" s="5"/>
      <c r="B113" s="73"/>
      <c r="C113" s="6"/>
      <c r="D113" s="7" t="s">
        <v>749</v>
      </c>
      <c r="E113" s="5"/>
      <c r="F113" s="69"/>
      <c r="G113" s="5"/>
      <c r="H113" s="8"/>
    </row>
    <row r="114" spans="1:8" ht="25.5">
      <c r="A114" s="9">
        <v>169</v>
      </c>
      <c r="B114" s="73" t="s">
        <v>465</v>
      </c>
      <c r="C114" s="10" t="s">
        <v>613</v>
      </c>
      <c r="D114" s="11" t="s">
        <v>45</v>
      </c>
      <c r="E114" s="9" t="s">
        <v>99</v>
      </c>
      <c r="F114" s="33">
        <v>150</v>
      </c>
      <c r="G114" s="14"/>
      <c r="H114" s="14"/>
    </row>
    <row r="115" spans="1:8" ht="25.5">
      <c r="A115" s="9">
        <v>170</v>
      </c>
      <c r="B115" s="73" t="s">
        <v>466</v>
      </c>
      <c r="C115" s="10" t="s">
        <v>613</v>
      </c>
      <c r="D115" s="11" t="s">
        <v>46</v>
      </c>
      <c r="E115" s="9" t="s">
        <v>731</v>
      </c>
      <c r="F115" s="33">
        <v>1708</v>
      </c>
      <c r="G115" s="14"/>
      <c r="H115" s="14"/>
    </row>
    <row r="116" spans="1:8" ht="38.25">
      <c r="A116" s="9">
        <v>171</v>
      </c>
      <c r="B116" s="73" t="s">
        <v>467</v>
      </c>
      <c r="C116" s="10" t="s">
        <v>613</v>
      </c>
      <c r="D116" s="11" t="s">
        <v>52</v>
      </c>
      <c r="E116" s="9" t="s">
        <v>99</v>
      </c>
      <c r="F116" s="33">
        <v>3130</v>
      </c>
      <c r="G116" s="14"/>
      <c r="H116" s="14"/>
    </row>
    <row r="117" spans="1:8" ht="25.5">
      <c r="A117" s="9">
        <v>172</v>
      </c>
      <c r="B117" s="73" t="s">
        <v>468</v>
      </c>
      <c r="C117" s="10" t="s">
        <v>613</v>
      </c>
      <c r="D117" s="11" t="s">
        <v>806</v>
      </c>
      <c r="E117" s="9" t="s">
        <v>99</v>
      </c>
      <c r="F117" s="33">
        <v>641</v>
      </c>
      <c r="G117" s="14"/>
      <c r="H117" s="14"/>
    </row>
    <row r="118" spans="1:8" ht="13.5" thickBot="1">
      <c r="A118" s="9">
        <v>173</v>
      </c>
      <c r="B118" s="73" t="s">
        <v>469</v>
      </c>
      <c r="C118" s="10" t="s">
        <v>613</v>
      </c>
      <c r="D118" s="11" t="s">
        <v>751</v>
      </c>
      <c r="E118" s="9" t="s">
        <v>732</v>
      </c>
      <c r="F118" s="33">
        <v>10</v>
      </c>
      <c r="G118" s="14"/>
      <c r="H118" s="14"/>
    </row>
    <row r="119" spans="1:8" ht="12.75">
      <c r="A119" s="129" t="s">
        <v>598</v>
      </c>
      <c r="B119" s="130"/>
      <c r="C119" s="130"/>
      <c r="D119" s="130"/>
      <c r="E119" s="130"/>
      <c r="F119" s="130"/>
      <c r="G119" s="130"/>
      <c r="H119" s="87"/>
    </row>
    <row r="120" spans="1:8" ht="12.75">
      <c r="A120" s="125" t="s">
        <v>22</v>
      </c>
      <c r="B120" s="126"/>
      <c r="C120" s="127"/>
      <c r="D120" s="127"/>
      <c r="E120" s="127"/>
      <c r="F120" s="127"/>
      <c r="G120" s="127"/>
      <c r="H120" s="128"/>
    </row>
    <row r="121" spans="1:8" ht="15">
      <c r="A121" s="15"/>
      <c r="B121" s="74"/>
      <c r="C121" s="6"/>
      <c r="D121" s="16" t="s">
        <v>807</v>
      </c>
      <c r="E121" s="15"/>
      <c r="F121" s="70"/>
      <c r="G121" s="34"/>
      <c r="H121" s="26"/>
    </row>
    <row r="122" spans="1:8" ht="15">
      <c r="A122" s="15"/>
      <c r="B122" s="74"/>
      <c r="C122" s="6"/>
      <c r="D122" s="16" t="s">
        <v>24</v>
      </c>
      <c r="E122" s="15"/>
      <c r="F122" s="70"/>
      <c r="G122" s="34"/>
      <c r="H122" s="26"/>
    </row>
    <row r="123" spans="1:8" ht="25.5">
      <c r="A123" s="9">
        <v>174</v>
      </c>
      <c r="B123" s="73" t="s">
        <v>470</v>
      </c>
      <c r="C123" s="10" t="s">
        <v>29</v>
      </c>
      <c r="D123" s="17" t="s">
        <v>27</v>
      </c>
      <c r="E123" s="9" t="s">
        <v>732</v>
      </c>
      <c r="F123" s="41">
        <f>ROUND(1,0)</f>
        <v>1</v>
      </c>
      <c r="G123" s="14"/>
      <c r="H123" s="14"/>
    </row>
    <row r="124" spans="1:8" ht="25.5">
      <c r="A124" s="5"/>
      <c r="B124" s="73"/>
      <c r="C124" s="6"/>
      <c r="D124" s="7" t="s">
        <v>25</v>
      </c>
      <c r="E124" s="5"/>
      <c r="F124" s="69"/>
      <c r="G124" s="5"/>
      <c r="H124" s="8"/>
    </row>
    <row r="125" spans="1:8" ht="12.75">
      <c r="A125" s="9">
        <v>175</v>
      </c>
      <c r="B125" s="73" t="s">
        <v>471</v>
      </c>
      <c r="C125" s="10" t="s">
        <v>29</v>
      </c>
      <c r="D125" s="11" t="s">
        <v>31</v>
      </c>
      <c r="E125" s="9" t="s">
        <v>732</v>
      </c>
      <c r="F125" s="41">
        <f>ROUND(2,0)</f>
        <v>2</v>
      </c>
      <c r="G125" s="14"/>
      <c r="H125" s="14"/>
    </row>
    <row r="126" spans="1:8" ht="41.25">
      <c r="A126" s="9">
        <f>A125+1</f>
        <v>176</v>
      </c>
      <c r="B126" s="73" t="s">
        <v>472</v>
      </c>
      <c r="C126" s="10" t="s">
        <v>29</v>
      </c>
      <c r="D126" s="11" t="s">
        <v>3</v>
      </c>
      <c r="E126" s="9" t="s">
        <v>731</v>
      </c>
      <c r="F126" s="41">
        <v>30</v>
      </c>
      <c r="G126" s="14"/>
      <c r="H126" s="14"/>
    </row>
    <row r="127" spans="1:8" ht="23.25" customHeight="1">
      <c r="A127" s="5"/>
      <c r="B127" s="73"/>
      <c r="C127" s="6"/>
      <c r="D127" s="7" t="s">
        <v>26</v>
      </c>
      <c r="E127" s="5"/>
      <c r="F127" s="69"/>
      <c r="G127" s="5"/>
      <c r="H127" s="8"/>
    </row>
    <row r="128" spans="1:8" ht="28.5">
      <c r="A128" s="9">
        <v>177</v>
      </c>
      <c r="B128" s="73" t="s">
        <v>473</v>
      </c>
      <c r="C128" s="10" t="s">
        <v>29</v>
      </c>
      <c r="D128" s="11" t="s">
        <v>782</v>
      </c>
      <c r="E128" s="9" t="s">
        <v>731</v>
      </c>
      <c r="F128" s="41">
        <f>ROUND(15,0)</f>
        <v>15</v>
      </c>
      <c r="G128" s="14"/>
      <c r="H128" s="14"/>
    </row>
    <row r="129" spans="1:8" ht="15">
      <c r="A129" s="15"/>
      <c r="B129" s="74"/>
      <c r="C129" s="6"/>
      <c r="D129" s="16" t="s">
        <v>808</v>
      </c>
      <c r="E129" s="15"/>
      <c r="F129" s="70"/>
      <c r="G129" s="34"/>
      <c r="H129" s="26"/>
    </row>
    <row r="130" spans="1:8" ht="15">
      <c r="A130" s="15"/>
      <c r="B130" s="74"/>
      <c r="C130" s="6"/>
      <c r="D130" s="16" t="s">
        <v>24</v>
      </c>
      <c r="E130" s="15"/>
      <c r="F130" s="70"/>
      <c r="G130" s="34"/>
      <c r="H130" s="26"/>
    </row>
    <row r="131" spans="1:8" ht="25.5">
      <c r="A131" s="9">
        <v>178</v>
      </c>
      <c r="B131" s="73" t="s">
        <v>474</v>
      </c>
      <c r="C131" s="10" t="s">
        <v>29</v>
      </c>
      <c r="D131" s="17" t="s">
        <v>27</v>
      </c>
      <c r="E131" s="9" t="s">
        <v>732</v>
      </c>
      <c r="F131" s="41">
        <f>ROUND(1,0)</f>
        <v>1</v>
      </c>
      <c r="G131" s="14"/>
      <c r="H131" s="14"/>
    </row>
    <row r="132" spans="1:8" ht="25.5">
      <c r="A132" s="5"/>
      <c r="B132" s="73"/>
      <c r="C132" s="6"/>
      <c r="D132" s="7" t="s">
        <v>25</v>
      </c>
      <c r="E132" s="5"/>
      <c r="F132" s="69"/>
      <c r="G132" s="5"/>
      <c r="H132" s="8"/>
    </row>
    <row r="133" spans="1:8" ht="12.75">
      <c r="A133" s="9">
        <v>179</v>
      </c>
      <c r="B133" s="73" t="s">
        <v>475</v>
      </c>
      <c r="C133" s="10" t="s">
        <v>29</v>
      </c>
      <c r="D133" s="11" t="s">
        <v>31</v>
      </c>
      <c r="E133" s="9" t="s">
        <v>732</v>
      </c>
      <c r="F133" s="41">
        <f>ROUND(2,0)</f>
        <v>2</v>
      </c>
      <c r="G133" s="14"/>
      <c r="H133" s="14"/>
    </row>
    <row r="134" spans="1:8" ht="41.25">
      <c r="A134" s="9">
        <f>A133+1</f>
        <v>180</v>
      </c>
      <c r="B134" s="73" t="s">
        <v>476</v>
      </c>
      <c r="C134" s="10" t="s">
        <v>29</v>
      </c>
      <c r="D134" s="11" t="s">
        <v>3</v>
      </c>
      <c r="E134" s="9" t="s">
        <v>731</v>
      </c>
      <c r="F134" s="41">
        <v>10</v>
      </c>
      <c r="G134" s="14"/>
      <c r="H134" s="14"/>
    </row>
    <row r="135" spans="1:8" ht="28.5" customHeight="1">
      <c r="A135" s="5"/>
      <c r="B135" s="73"/>
      <c r="C135" s="6"/>
      <c r="D135" s="7" t="s">
        <v>26</v>
      </c>
      <c r="E135" s="5"/>
      <c r="F135" s="69"/>
      <c r="G135" s="5"/>
      <c r="H135" s="8"/>
    </row>
    <row r="136" spans="1:8" ht="28.5">
      <c r="A136" s="9">
        <v>181</v>
      </c>
      <c r="B136" s="73" t="s">
        <v>477</v>
      </c>
      <c r="C136" s="10" t="s">
        <v>29</v>
      </c>
      <c r="D136" s="11" t="s">
        <v>782</v>
      </c>
      <c r="E136" s="9" t="s">
        <v>731</v>
      </c>
      <c r="F136" s="41">
        <f>ROUND(15,0)</f>
        <v>15</v>
      </c>
      <c r="G136" s="14"/>
      <c r="H136" s="14"/>
    </row>
    <row r="137" spans="1:8" ht="15">
      <c r="A137" s="15"/>
      <c r="B137" s="74"/>
      <c r="C137" s="6"/>
      <c r="D137" s="16" t="s">
        <v>764</v>
      </c>
      <c r="E137" s="15"/>
      <c r="F137" s="70"/>
      <c r="G137" s="34"/>
      <c r="H137" s="26"/>
    </row>
    <row r="138" spans="1:8" ht="15">
      <c r="A138" s="15"/>
      <c r="B138" s="74"/>
      <c r="C138" s="6"/>
      <c r="D138" s="16" t="s">
        <v>24</v>
      </c>
      <c r="E138" s="15"/>
      <c r="F138" s="70"/>
      <c r="G138" s="34"/>
      <c r="H138" s="26"/>
    </row>
    <row r="139" spans="1:8" ht="25.5">
      <c r="A139" s="9">
        <v>182</v>
      </c>
      <c r="B139" s="73" t="s">
        <v>478</v>
      </c>
      <c r="C139" s="10" t="s">
        <v>29</v>
      </c>
      <c r="D139" s="17" t="s">
        <v>27</v>
      </c>
      <c r="E139" s="9" t="s">
        <v>732</v>
      </c>
      <c r="F139" s="41">
        <v>1</v>
      </c>
      <c r="G139" s="14"/>
      <c r="H139" s="14"/>
    </row>
    <row r="140" spans="1:8" ht="25.5">
      <c r="A140" s="5"/>
      <c r="B140" s="73"/>
      <c r="C140" s="6"/>
      <c r="D140" s="7" t="s">
        <v>25</v>
      </c>
      <c r="E140" s="5"/>
      <c r="F140" s="69"/>
      <c r="G140" s="5"/>
      <c r="H140" s="8"/>
    </row>
    <row r="141" spans="1:8" ht="12.75">
      <c r="A141" s="9">
        <v>183</v>
      </c>
      <c r="B141" s="73" t="s">
        <v>479</v>
      </c>
      <c r="C141" s="10" t="s">
        <v>29</v>
      </c>
      <c r="D141" s="11" t="s">
        <v>31</v>
      </c>
      <c r="E141" s="9" t="s">
        <v>732</v>
      </c>
      <c r="F141" s="41">
        <v>2</v>
      </c>
      <c r="G141" s="14"/>
      <c r="H141" s="14"/>
    </row>
    <row r="142" spans="1:8" ht="41.25">
      <c r="A142" s="9">
        <f>A141+1</f>
        <v>184</v>
      </c>
      <c r="B142" s="73" t="s">
        <v>480</v>
      </c>
      <c r="C142" s="10" t="s">
        <v>29</v>
      </c>
      <c r="D142" s="11" t="s">
        <v>809</v>
      </c>
      <c r="E142" s="9" t="s">
        <v>731</v>
      </c>
      <c r="F142" s="41">
        <v>15</v>
      </c>
      <c r="G142" s="14"/>
      <c r="H142" s="14"/>
    </row>
    <row r="143" spans="1:8" ht="41.25">
      <c r="A143" s="9">
        <f>A142+1</f>
        <v>185</v>
      </c>
      <c r="B143" s="73" t="s">
        <v>481</v>
      </c>
      <c r="C143" s="10" t="s">
        <v>29</v>
      </c>
      <c r="D143" s="11" t="s">
        <v>4</v>
      </c>
      <c r="E143" s="9" t="s">
        <v>731</v>
      </c>
      <c r="F143" s="41">
        <v>25</v>
      </c>
      <c r="G143" s="14"/>
      <c r="H143" s="14"/>
    </row>
    <row r="144" spans="1:8" ht="30" customHeight="1">
      <c r="A144" s="5"/>
      <c r="B144" s="73"/>
      <c r="C144" s="6"/>
      <c r="D144" s="7" t="s">
        <v>26</v>
      </c>
      <c r="E144" s="5"/>
      <c r="F144" s="69"/>
      <c r="G144" s="5"/>
      <c r="H144" s="8"/>
    </row>
    <row r="145" spans="1:8" ht="29.25" thickBot="1">
      <c r="A145" s="9">
        <v>186</v>
      </c>
      <c r="B145" s="73" t="s">
        <v>482</v>
      </c>
      <c r="C145" s="10" t="s">
        <v>29</v>
      </c>
      <c r="D145" s="11" t="s">
        <v>782</v>
      </c>
      <c r="E145" s="9" t="s">
        <v>731</v>
      </c>
      <c r="F145" s="41">
        <v>15</v>
      </c>
      <c r="G145" s="14"/>
      <c r="H145" s="14"/>
    </row>
    <row r="146" spans="1:8" ht="13.5" thickBot="1">
      <c r="A146" s="129" t="s">
        <v>598</v>
      </c>
      <c r="B146" s="130"/>
      <c r="C146" s="130"/>
      <c r="D146" s="130"/>
      <c r="E146" s="130"/>
      <c r="F146" s="130"/>
      <c r="G146" s="130"/>
      <c r="H146" s="87"/>
    </row>
    <row r="147" spans="1:8" ht="14.25" thickBot="1" thickTop="1">
      <c r="A147" s="136" t="s">
        <v>648</v>
      </c>
      <c r="B147" s="137"/>
      <c r="C147" s="137"/>
      <c r="D147" s="137"/>
      <c r="E147" s="137"/>
      <c r="F147" s="137"/>
      <c r="G147" s="138"/>
      <c r="H147" s="94"/>
    </row>
    <row r="148" spans="1:8" ht="12.75">
      <c r="A148" s="131" t="s">
        <v>861</v>
      </c>
      <c r="B148" s="132"/>
      <c r="C148" s="132"/>
      <c r="D148" s="132"/>
      <c r="E148" s="132"/>
      <c r="F148" s="132"/>
      <c r="G148" s="132"/>
      <c r="H148" s="95"/>
    </row>
    <row r="149" spans="1:8" ht="13.5" thickBot="1">
      <c r="A149" s="131" t="s">
        <v>862</v>
      </c>
      <c r="B149" s="132"/>
      <c r="C149" s="132"/>
      <c r="D149" s="132"/>
      <c r="E149" s="132"/>
      <c r="F149" s="132"/>
      <c r="G149" s="132"/>
      <c r="H149" s="96"/>
    </row>
    <row r="150" spans="1:8" s="38" customFormat="1" ht="19.5" customHeight="1" thickBot="1">
      <c r="A150" s="133" t="s">
        <v>650</v>
      </c>
      <c r="B150" s="134"/>
      <c r="C150" s="134"/>
      <c r="D150" s="134"/>
      <c r="E150" s="134"/>
      <c r="F150" s="134"/>
      <c r="G150" s="135"/>
      <c r="H150" s="68"/>
    </row>
    <row r="151" ht="12.75">
      <c r="H151" s="20"/>
    </row>
    <row r="152" ht="12.75">
      <c r="H152" s="20"/>
    </row>
    <row r="153" ht="12.75">
      <c r="H153" s="20"/>
    </row>
    <row r="154" ht="12.75">
      <c r="H154" s="20"/>
    </row>
    <row r="155" ht="12.75">
      <c r="H155" s="20"/>
    </row>
    <row r="156" ht="12.75">
      <c r="H156" s="20"/>
    </row>
    <row r="157" ht="12.75">
      <c r="H157" s="20"/>
    </row>
    <row r="158" ht="12.75">
      <c r="H158" s="20"/>
    </row>
    <row r="159" ht="12.75">
      <c r="H159" s="20"/>
    </row>
    <row r="160" ht="12.75">
      <c r="H160" s="20"/>
    </row>
    <row r="161" ht="12.75">
      <c r="H161" s="20"/>
    </row>
    <row r="162" ht="12.75">
      <c r="H162" s="20"/>
    </row>
    <row r="163" ht="12.75">
      <c r="H163" s="20"/>
    </row>
    <row r="164" ht="12.75">
      <c r="H164" s="20"/>
    </row>
    <row r="165" ht="12.75">
      <c r="H165" s="20"/>
    </row>
    <row r="166" ht="12.75">
      <c r="H166" s="20"/>
    </row>
    <row r="167" ht="12.75">
      <c r="H167" s="20"/>
    </row>
    <row r="168" ht="12.75">
      <c r="H168" s="20"/>
    </row>
    <row r="169" ht="12.75">
      <c r="H169" s="20"/>
    </row>
    <row r="170" ht="12.75">
      <c r="H170" s="20"/>
    </row>
    <row r="171" ht="12.75">
      <c r="H171" s="20"/>
    </row>
    <row r="172" ht="12.75">
      <c r="H172" s="20"/>
    </row>
    <row r="173" ht="12.75">
      <c r="H173" s="20"/>
    </row>
    <row r="174" ht="12.75">
      <c r="H174" s="20"/>
    </row>
    <row r="175" ht="12.75">
      <c r="H175" s="20"/>
    </row>
    <row r="176" ht="12.75">
      <c r="H176" s="20"/>
    </row>
    <row r="177" ht="12.75">
      <c r="H177" s="20"/>
    </row>
    <row r="178" ht="12.75">
      <c r="H178" s="20"/>
    </row>
    <row r="179" ht="12.75">
      <c r="H179" s="20"/>
    </row>
    <row r="180" ht="12.75">
      <c r="H180" s="20"/>
    </row>
    <row r="181" ht="12.75">
      <c r="H181" s="20"/>
    </row>
    <row r="182" ht="12.75">
      <c r="H182" s="20"/>
    </row>
    <row r="183" ht="12.75">
      <c r="H183" s="20"/>
    </row>
    <row r="184" ht="12.75">
      <c r="H184" s="20"/>
    </row>
    <row r="185" ht="12.75">
      <c r="H185" s="20"/>
    </row>
    <row r="186" ht="12.75">
      <c r="H186" s="20"/>
    </row>
    <row r="187" ht="12.75">
      <c r="H187" s="20"/>
    </row>
    <row r="188" ht="12.75">
      <c r="H188" s="20"/>
    </row>
    <row r="189" ht="12.75">
      <c r="H189" s="20"/>
    </row>
    <row r="190" ht="12.75">
      <c r="H190" s="20"/>
    </row>
    <row r="191" ht="12.75">
      <c r="H191" s="20"/>
    </row>
    <row r="192" ht="12.75">
      <c r="H192" s="20"/>
    </row>
    <row r="193" ht="12.75">
      <c r="H193" s="20"/>
    </row>
    <row r="194" ht="12.75">
      <c r="H194" s="20"/>
    </row>
    <row r="195" ht="12.75">
      <c r="H195" s="20"/>
    </row>
    <row r="196" ht="12.75">
      <c r="H196" s="20"/>
    </row>
    <row r="197" ht="12.75">
      <c r="H197" s="20"/>
    </row>
    <row r="198" ht="12.75">
      <c r="H198" s="20"/>
    </row>
    <row r="199" ht="12.75">
      <c r="H199" s="20"/>
    </row>
    <row r="200" ht="12.75">
      <c r="H200" s="20"/>
    </row>
    <row r="201" ht="12.75">
      <c r="H201" s="20"/>
    </row>
    <row r="202" ht="12.75">
      <c r="H202" s="20"/>
    </row>
    <row r="203" ht="12.75">
      <c r="H203" s="20"/>
    </row>
    <row r="204" ht="12.75">
      <c r="H204" s="20"/>
    </row>
    <row r="205" ht="12.75">
      <c r="H205" s="20"/>
    </row>
    <row r="206" ht="12.75">
      <c r="H206" s="20"/>
    </row>
    <row r="207" ht="12.75">
      <c r="H207" s="20"/>
    </row>
    <row r="208" ht="12.75">
      <c r="H208" s="20"/>
    </row>
    <row r="209" ht="12.75">
      <c r="H209" s="20"/>
    </row>
    <row r="210" ht="12.75">
      <c r="H210" s="20"/>
    </row>
    <row r="211" ht="12.75">
      <c r="H211" s="20"/>
    </row>
    <row r="212" ht="12.75">
      <c r="H212" s="20"/>
    </row>
    <row r="213" ht="12.75">
      <c r="H213" s="20"/>
    </row>
    <row r="214" ht="12.75">
      <c r="H214" s="20"/>
    </row>
    <row r="215" ht="12.75">
      <c r="H215" s="20"/>
    </row>
    <row r="216" ht="12.75">
      <c r="H216" s="20"/>
    </row>
    <row r="217" ht="12.75">
      <c r="H217" s="20"/>
    </row>
    <row r="218" ht="12.75">
      <c r="H218" s="20"/>
    </row>
    <row r="219" ht="12.75">
      <c r="H219" s="20"/>
    </row>
    <row r="220" ht="12.75">
      <c r="H220" s="20"/>
    </row>
    <row r="221" ht="12.75">
      <c r="H221" s="20"/>
    </row>
    <row r="222" ht="12.75">
      <c r="H222" s="20"/>
    </row>
    <row r="223" ht="12.75">
      <c r="H223" s="20"/>
    </row>
    <row r="224" ht="12.75">
      <c r="H224" s="20"/>
    </row>
    <row r="225" ht="12.75">
      <c r="H225" s="20"/>
    </row>
    <row r="226" ht="12.75">
      <c r="H226" s="20"/>
    </row>
    <row r="227" ht="12.75">
      <c r="H227" s="20"/>
    </row>
    <row r="228" ht="12.75">
      <c r="H228" s="20"/>
    </row>
    <row r="229" ht="12.75">
      <c r="H229" s="20"/>
    </row>
    <row r="230" ht="12.75">
      <c r="H230" s="20"/>
    </row>
    <row r="231" ht="12.75">
      <c r="H231" s="20"/>
    </row>
    <row r="232" ht="12.75">
      <c r="H232" s="20"/>
    </row>
    <row r="233" ht="12.75">
      <c r="H233" s="20"/>
    </row>
    <row r="234" ht="12.75">
      <c r="H234" s="20"/>
    </row>
    <row r="235" ht="12.75">
      <c r="H235" s="20"/>
    </row>
    <row r="236" ht="12.75">
      <c r="H236" s="20"/>
    </row>
  </sheetData>
  <mergeCells count="20">
    <mergeCell ref="A23:G23"/>
    <mergeCell ref="A2:H2"/>
    <mergeCell ref="A1:H1"/>
    <mergeCell ref="A5:H5"/>
    <mergeCell ref="A38:H38"/>
    <mergeCell ref="A37:G37"/>
    <mergeCell ref="A24:H24"/>
    <mergeCell ref="A62:G62"/>
    <mergeCell ref="A63:H63"/>
    <mergeCell ref="A73:G73"/>
    <mergeCell ref="A74:H74"/>
    <mergeCell ref="A94:G94"/>
    <mergeCell ref="A95:H95"/>
    <mergeCell ref="A119:G119"/>
    <mergeCell ref="A120:H120"/>
    <mergeCell ref="A148:G148"/>
    <mergeCell ref="A149:G149"/>
    <mergeCell ref="A150:G150"/>
    <mergeCell ref="A146:G146"/>
    <mergeCell ref="A147:G147"/>
  </mergeCells>
  <printOptions/>
  <pageMargins left="0.33" right="0.2362204724409449" top="0.5511811023622047" bottom="1.24" header="0.2755905511811024" footer="0.31496062992125984"/>
  <pageSetup horizontalDpi="600" verticalDpi="600" orientation="portrait" paperSize="9" r:id="rId1"/>
  <headerFooter alignWithMargins="0">
    <oddHeader>&amp;C&amp;8Inwestycja współfinansowana ze środków pomocowych z Funduszu Spójności</oddHeader>
    <oddFooter>&amp;C&amp;8GOSPODARKA WODNO-ŚCIEKOWA W BĘDZINIE ETAP II - PRZEDMIAR ROBÓT
Kontrakt nr CCI 2004/PL/16/C/PE/001-02&amp;R&amp;P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68"/>
  <sheetViews>
    <sheetView view="pageBreakPreview" zoomScale="75" zoomScaleSheetLayoutView="75" workbookViewId="0" topLeftCell="A106">
      <selection activeCell="A113" sqref="A113"/>
    </sheetView>
  </sheetViews>
  <sheetFormatPr defaultColWidth="9.140625" defaultRowHeight="12.75"/>
  <cols>
    <col min="1" max="1" width="5.57421875" style="2" customWidth="1"/>
    <col min="2" max="2" width="12.00390625" style="75" bestFit="1" customWidth="1"/>
    <col min="3" max="3" width="10.00390625" style="2" customWidth="1"/>
    <col min="4" max="4" width="36.7109375" style="19" customWidth="1"/>
    <col min="5" max="5" width="6.7109375" style="2" customWidth="1"/>
    <col min="6" max="6" width="8.7109375" style="20" customWidth="1"/>
    <col min="7" max="7" width="9.421875" style="2" customWidth="1"/>
    <col min="8" max="8" width="11.7109375" style="2" customWidth="1"/>
    <col min="9" max="16384" width="9.140625" style="2" customWidth="1"/>
  </cols>
  <sheetData>
    <row r="1" spans="1:8" ht="47.25" customHeight="1">
      <c r="A1" s="104" t="s">
        <v>693</v>
      </c>
      <c r="B1" s="104"/>
      <c r="C1" s="104"/>
      <c r="D1" s="104"/>
      <c r="E1" s="104"/>
      <c r="F1" s="104"/>
      <c r="G1" s="104"/>
      <c r="H1" s="104"/>
    </row>
    <row r="2" spans="1:8" ht="18.75">
      <c r="A2" s="114" t="s">
        <v>694</v>
      </c>
      <c r="B2" s="114"/>
      <c r="C2" s="114"/>
      <c r="D2" s="114"/>
      <c r="E2" s="114"/>
      <c r="F2" s="114"/>
      <c r="G2" s="114"/>
      <c r="H2" s="114"/>
    </row>
    <row r="3" spans="1:8" s="3" customFormat="1" ht="33.75">
      <c r="A3" s="1" t="s">
        <v>726</v>
      </c>
      <c r="B3" s="1" t="s">
        <v>674</v>
      </c>
      <c r="C3" s="1" t="s">
        <v>727</v>
      </c>
      <c r="D3" s="1" t="s">
        <v>728</v>
      </c>
      <c r="E3" s="1" t="s">
        <v>730</v>
      </c>
      <c r="F3" s="1" t="s">
        <v>729</v>
      </c>
      <c r="G3" s="1" t="s">
        <v>76</v>
      </c>
      <c r="H3" s="1" t="s">
        <v>77</v>
      </c>
    </row>
    <row r="4" spans="1:8" ht="12.75">
      <c r="A4" s="4">
        <v>1</v>
      </c>
      <c r="B4" s="4">
        <v>2</v>
      </c>
      <c r="C4" s="4">
        <v>3</v>
      </c>
      <c r="D4" s="1">
        <v>4</v>
      </c>
      <c r="E4" s="4">
        <v>5</v>
      </c>
      <c r="F4" s="71">
        <v>6</v>
      </c>
      <c r="G4" s="4">
        <v>7</v>
      </c>
      <c r="H4" s="4" t="s">
        <v>675</v>
      </c>
    </row>
    <row r="5" spans="1:8" ht="12.75">
      <c r="A5" s="125" t="s">
        <v>733</v>
      </c>
      <c r="B5" s="126"/>
      <c r="C5" s="127"/>
      <c r="D5" s="127"/>
      <c r="E5" s="127"/>
      <c r="F5" s="127"/>
      <c r="G5" s="127"/>
      <c r="H5" s="128"/>
    </row>
    <row r="6" spans="1:8" ht="15">
      <c r="A6" s="15"/>
      <c r="B6" s="74"/>
      <c r="C6" s="6"/>
      <c r="D6" s="16" t="s">
        <v>695</v>
      </c>
      <c r="E6" s="15"/>
      <c r="F6" s="70"/>
      <c r="G6" s="34"/>
      <c r="H6" s="26"/>
    </row>
    <row r="7" spans="1:8" ht="25.5">
      <c r="A7" s="5"/>
      <c r="B7" s="73"/>
      <c r="C7" s="6"/>
      <c r="D7" s="7" t="s">
        <v>750</v>
      </c>
      <c r="E7" s="5"/>
      <c r="F7" s="69"/>
      <c r="G7" s="5"/>
      <c r="H7" s="8"/>
    </row>
    <row r="8" spans="1:8" ht="25.5">
      <c r="A8" s="9">
        <v>187</v>
      </c>
      <c r="B8" s="73" t="s">
        <v>483</v>
      </c>
      <c r="C8" s="10" t="s">
        <v>101</v>
      </c>
      <c r="D8" s="11" t="s">
        <v>35</v>
      </c>
      <c r="E8" s="9" t="s">
        <v>99</v>
      </c>
      <c r="F8" s="41">
        <v>350</v>
      </c>
      <c r="G8" s="14"/>
      <c r="H8" s="14"/>
    </row>
    <row r="9" spans="1:8" ht="25.5">
      <c r="A9" s="9">
        <v>188</v>
      </c>
      <c r="B9" s="73" t="s">
        <v>484</v>
      </c>
      <c r="C9" s="10" t="s">
        <v>101</v>
      </c>
      <c r="D9" s="11" t="s">
        <v>42</v>
      </c>
      <c r="E9" s="9" t="s">
        <v>99</v>
      </c>
      <c r="F9" s="41">
        <v>1800</v>
      </c>
      <c r="G9" s="14"/>
      <c r="H9" s="14"/>
    </row>
    <row r="10" spans="1:8" ht="25.5">
      <c r="A10" s="9">
        <v>189</v>
      </c>
      <c r="B10" s="73" t="s">
        <v>485</v>
      </c>
      <c r="C10" s="10" t="s">
        <v>101</v>
      </c>
      <c r="D10" s="11" t="s">
        <v>696</v>
      </c>
      <c r="E10" s="9" t="s">
        <v>99</v>
      </c>
      <c r="F10" s="41">
        <v>488</v>
      </c>
      <c r="G10" s="14"/>
      <c r="H10" s="14"/>
    </row>
    <row r="11" spans="1:8" ht="12.75">
      <c r="A11" s="9">
        <v>190</v>
      </c>
      <c r="B11" s="73" t="s">
        <v>486</v>
      </c>
      <c r="C11" s="10" t="s">
        <v>101</v>
      </c>
      <c r="D11" s="11" t="s">
        <v>740</v>
      </c>
      <c r="E11" s="9" t="s">
        <v>731</v>
      </c>
      <c r="F11" s="41">
        <v>1315</v>
      </c>
      <c r="G11" s="14"/>
      <c r="H11" s="14"/>
    </row>
    <row r="12" spans="1:8" ht="25.5">
      <c r="A12" s="9">
        <v>191</v>
      </c>
      <c r="B12" s="73" t="s">
        <v>487</v>
      </c>
      <c r="C12" s="10" t="s">
        <v>101</v>
      </c>
      <c r="D12" s="11" t="s">
        <v>19</v>
      </c>
      <c r="E12" s="9" t="s">
        <v>99</v>
      </c>
      <c r="F12" s="41">
        <v>4858</v>
      </c>
      <c r="G12" s="14"/>
      <c r="H12" s="14"/>
    </row>
    <row r="13" spans="1:8" ht="25.5">
      <c r="A13" s="9">
        <v>192</v>
      </c>
      <c r="B13" s="73" t="s">
        <v>488</v>
      </c>
      <c r="C13" s="10" t="s">
        <v>101</v>
      </c>
      <c r="D13" s="11" t="s">
        <v>697</v>
      </c>
      <c r="E13" s="9" t="s">
        <v>99</v>
      </c>
      <c r="F13" s="41">
        <v>236</v>
      </c>
      <c r="G13" s="14"/>
      <c r="H13" s="14"/>
    </row>
    <row r="14" spans="1:8" s="21" customFormat="1" ht="25.5">
      <c r="A14" s="9">
        <v>193</v>
      </c>
      <c r="B14" s="73" t="s">
        <v>489</v>
      </c>
      <c r="C14" s="10" t="s">
        <v>101</v>
      </c>
      <c r="D14" s="11" t="s">
        <v>747</v>
      </c>
      <c r="E14" s="9" t="s">
        <v>731</v>
      </c>
      <c r="F14" s="41">
        <v>1580</v>
      </c>
      <c r="G14" s="14"/>
      <c r="H14" s="14"/>
    </row>
    <row r="15" spans="1:8" ht="15">
      <c r="A15" s="15"/>
      <c r="B15" s="74"/>
      <c r="C15" s="6"/>
      <c r="D15" s="16" t="s">
        <v>710</v>
      </c>
      <c r="E15" s="15"/>
      <c r="F15" s="70"/>
      <c r="G15" s="34"/>
      <c r="H15" s="26"/>
    </row>
    <row r="16" spans="1:8" ht="25.5">
      <c r="A16" s="5"/>
      <c r="B16" s="73"/>
      <c r="C16" s="6"/>
      <c r="D16" s="7" t="s">
        <v>750</v>
      </c>
      <c r="E16" s="5"/>
      <c r="F16" s="69"/>
      <c r="G16" s="5"/>
      <c r="H16" s="8"/>
    </row>
    <row r="17" spans="1:8" ht="25.5">
      <c r="A17" s="9">
        <v>194</v>
      </c>
      <c r="B17" s="73" t="s">
        <v>490</v>
      </c>
      <c r="C17" s="10" t="s">
        <v>101</v>
      </c>
      <c r="D17" s="11" t="s">
        <v>19</v>
      </c>
      <c r="E17" s="9" t="s">
        <v>99</v>
      </c>
      <c r="F17" s="41">
        <v>783</v>
      </c>
      <c r="G17" s="14"/>
      <c r="H17" s="14"/>
    </row>
    <row r="18" spans="1:8" ht="15">
      <c r="A18" s="15"/>
      <c r="B18" s="73"/>
      <c r="C18" s="6"/>
      <c r="D18" s="16" t="s">
        <v>700</v>
      </c>
      <c r="E18" s="15"/>
      <c r="F18" s="70"/>
      <c r="G18" s="34"/>
      <c r="H18" s="26"/>
    </row>
    <row r="19" spans="1:8" ht="25.5">
      <c r="A19" s="5"/>
      <c r="B19" s="73"/>
      <c r="C19" s="6"/>
      <c r="D19" s="7" t="s">
        <v>750</v>
      </c>
      <c r="E19" s="5"/>
      <c r="F19" s="69"/>
      <c r="G19" s="5"/>
      <c r="H19" s="8"/>
    </row>
    <row r="20" spans="1:8" ht="25.5">
      <c r="A20" s="9">
        <v>195</v>
      </c>
      <c r="B20" s="73" t="s">
        <v>491</v>
      </c>
      <c r="C20" s="10" t="s">
        <v>101</v>
      </c>
      <c r="D20" s="11" t="s">
        <v>19</v>
      </c>
      <c r="E20" s="9" t="s">
        <v>99</v>
      </c>
      <c r="F20" s="41">
        <v>686</v>
      </c>
      <c r="G20" s="14"/>
      <c r="H20" s="14"/>
    </row>
    <row r="21" spans="1:8" ht="15">
      <c r="A21" s="15"/>
      <c r="B21" s="73"/>
      <c r="C21" s="6"/>
      <c r="D21" s="16" t="s">
        <v>703</v>
      </c>
      <c r="E21" s="15"/>
      <c r="F21" s="70"/>
      <c r="G21" s="34"/>
      <c r="H21" s="26"/>
    </row>
    <row r="22" spans="1:8" ht="25.5">
      <c r="A22" s="5"/>
      <c r="B22" s="73"/>
      <c r="C22" s="6"/>
      <c r="D22" s="7" t="s">
        <v>750</v>
      </c>
      <c r="E22" s="5"/>
      <c r="F22" s="69"/>
      <c r="G22" s="5"/>
      <c r="H22" s="8"/>
    </row>
    <row r="23" spans="1:8" ht="25.5">
      <c r="A23" s="9">
        <v>196</v>
      </c>
      <c r="B23" s="73" t="s">
        <v>492</v>
      </c>
      <c r="C23" s="10" t="s">
        <v>101</v>
      </c>
      <c r="D23" s="11" t="s">
        <v>43</v>
      </c>
      <c r="E23" s="9" t="s">
        <v>99</v>
      </c>
      <c r="F23" s="41">
        <v>413</v>
      </c>
      <c r="G23" s="14"/>
      <c r="H23" s="14"/>
    </row>
    <row r="24" spans="1:8" ht="25.5">
      <c r="A24" s="9">
        <v>197</v>
      </c>
      <c r="B24" s="73" t="s">
        <v>493</v>
      </c>
      <c r="C24" s="10" t="s">
        <v>101</v>
      </c>
      <c r="D24" s="11" t="s">
        <v>44</v>
      </c>
      <c r="E24" s="9" t="s">
        <v>99</v>
      </c>
      <c r="F24" s="41">
        <v>374</v>
      </c>
      <c r="G24" s="14"/>
      <c r="H24" s="14"/>
    </row>
    <row r="25" spans="1:8" ht="25.5">
      <c r="A25" s="9">
        <v>198</v>
      </c>
      <c r="B25" s="73" t="s">
        <v>494</v>
      </c>
      <c r="C25" s="10" t="s">
        <v>101</v>
      </c>
      <c r="D25" s="11" t="s">
        <v>697</v>
      </c>
      <c r="E25" s="9" t="s">
        <v>99</v>
      </c>
      <c r="F25" s="41">
        <v>83</v>
      </c>
      <c r="G25" s="14"/>
      <c r="H25" s="14"/>
    </row>
    <row r="26" spans="1:8" ht="12.75">
      <c r="A26" s="9">
        <v>199</v>
      </c>
      <c r="B26" s="73" t="s">
        <v>495</v>
      </c>
      <c r="C26" s="10" t="s">
        <v>101</v>
      </c>
      <c r="D26" s="11" t="s">
        <v>740</v>
      </c>
      <c r="E26" s="9" t="s">
        <v>731</v>
      </c>
      <c r="F26" s="41"/>
      <c r="G26" s="14"/>
      <c r="H26" s="14"/>
    </row>
    <row r="27" spans="1:8" ht="25.5">
      <c r="A27" s="9">
        <v>200</v>
      </c>
      <c r="B27" s="73" t="s">
        <v>496</v>
      </c>
      <c r="C27" s="10" t="s">
        <v>101</v>
      </c>
      <c r="D27" s="11" t="s">
        <v>19</v>
      </c>
      <c r="E27" s="9" t="s">
        <v>99</v>
      </c>
      <c r="F27" s="41">
        <v>2636</v>
      </c>
      <c r="G27" s="14"/>
      <c r="H27" s="14"/>
    </row>
    <row r="28" spans="1:8" s="21" customFormat="1" ht="25.5">
      <c r="A28" s="9">
        <v>201</v>
      </c>
      <c r="B28" s="73" t="s">
        <v>497</v>
      </c>
      <c r="C28" s="10" t="s">
        <v>101</v>
      </c>
      <c r="D28" s="11" t="s">
        <v>747</v>
      </c>
      <c r="E28" s="9" t="s">
        <v>731</v>
      </c>
      <c r="F28" s="41">
        <v>1130</v>
      </c>
      <c r="G28" s="14"/>
      <c r="H28" s="14"/>
    </row>
    <row r="29" spans="1:8" ht="15">
      <c r="A29" s="5"/>
      <c r="B29" s="73"/>
      <c r="C29" s="6"/>
      <c r="D29" s="7" t="s">
        <v>748</v>
      </c>
      <c r="E29" s="5"/>
      <c r="F29" s="69"/>
      <c r="G29" s="5"/>
      <c r="H29" s="8"/>
    </row>
    <row r="30" spans="1:8" ht="12.75">
      <c r="A30" s="9">
        <v>202</v>
      </c>
      <c r="B30" s="73" t="s">
        <v>498</v>
      </c>
      <c r="C30" s="10" t="s">
        <v>101</v>
      </c>
      <c r="D30" s="11" t="s">
        <v>85</v>
      </c>
      <c r="E30" s="9" t="s">
        <v>741</v>
      </c>
      <c r="F30" s="41">
        <v>140</v>
      </c>
      <c r="G30" s="14"/>
      <c r="H30" s="14"/>
    </row>
    <row r="31" spans="1:8" ht="15">
      <c r="A31" s="15"/>
      <c r="B31" s="73"/>
      <c r="C31" s="6"/>
      <c r="D31" s="16" t="s">
        <v>789</v>
      </c>
      <c r="E31" s="15"/>
      <c r="F31" s="70"/>
      <c r="G31" s="34"/>
      <c r="H31" s="26"/>
    </row>
    <row r="32" spans="1:8" ht="25.5">
      <c r="A32" s="5"/>
      <c r="B32" s="73"/>
      <c r="C32" s="6"/>
      <c r="D32" s="7" t="s">
        <v>750</v>
      </c>
      <c r="E32" s="5"/>
      <c r="F32" s="69"/>
      <c r="G32" s="5"/>
      <c r="H32" s="8"/>
    </row>
    <row r="33" spans="1:8" ht="25.5">
      <c r="A33" s="9">
        <v>203</v>
      </c>
      <c r="B33" s="73" t="s">
        <v>499</v>
      </c>
      <c r="C33" s="10" t="s">
        <v>101</v>
      </c>
      <c r="D33" s="11" t="s">
        <v>704</v>
      </c>
      <c r="E33" s="9" t="s">
        <v>99</v>
      </c>
      <c r="F33" s="41">
        <v>540</v>
      </c>
      <c r="G33" s="14"/>
      <c r="H33" s="14"/>
    </row>
    <row r="34" spans="1:8" ht="12.75">
      <c r="A34" s="9">
        <f aca="true" t="shared" si="0" ref="A34:A42">A33+1</f>
        <v>204</v>
      </c>
      <c r="B34" s="73" t="s">
        <v>500</v>
      </c>
      <c r="C34" s="10" t="s">
        <v>101</v>
      </c>
      <c r="D34" s="11" t="s">
        <v>740</v>
      </c>
      <c r="E34" s="9" t="s">
        <v>731</v>
      </c>
      <c r="F34" s="41">
        <v>1446</v>
      </c>
      <c r="G34" s="14"/>
      <c r="H34" s="14"/>
    </row>
    <row r="35" spans="1:8" ht="25.5">
      <c r="A35" s="9">
        <f t="shared" si="0"/>
        <v>205</v>
      </c>
      <c r="B35" s="73" t="s">
        <v>501</v>
      </c>
      <c r="C35" s="10" t="s">
        <v>101</v>
      </c>
      <c r="D35" s="11" t="s">
        <v>35</v>
      </c>
      <c r="E35" s="9" t="s">
        <v>99</v>
      </c>
      <c r="F35" s="41">
        <v>625</v>
      </c>
      <c r="G35" s="14"/>
      <c r="H35" s="14"/>
    </row>
    <row r="36" spans="1:8" ht="25.5">
      <c r="A36" s="9">
        <f t="shared" si="0"/>
        <v>206</v>
      </c>
      <c r="B36" s="73" t="s">
        <v>502</v>
      </c>
      <c r="C36" s="10" t="s">
        <v>101</v>
      </c>
      <c r="D36" s="11" t="s">
        <v>804</v>
      </c>
      <c r="E36" s="9" t="s">
        <v>99</v>
      </c>
      <c r="F36" s="41">
        <v>135</v>
      </c>
      <c r="G36" s="14"/>
      <c r="H36" s="14"/>
    </row>
    <row r="37" spans="1:8" ht="25.5">
      <c r="A37" s="9">
        <f t="shared" si="0"/>
        <v>207</v>
      </c>
      <c r="B37" s="73" t="s">
        <v>503</v>
      </c>
      <c r="C37" s="10" t="s">
        <v>101</v>
      </c>
      <c r="D37" s="11" t="s">
        <v>41</v>
      </c>
      <c r="E37" s="9" t="s">
        <v>99</v>
      </c>
      <c r="F37" s="41">
        <v>300</v>
      </c>
      <c r="G37" s="14"/>
      <c r="H37" s="14"/>
    </row>
    <row r="38" spans="1:8" ht="25.5">
      <c r="A38" s="9">
        <f t="shared" si="0"/>
        <v>208</v>
      </c>
      <c r="B38" s="73" t="s">
        <v>504</v>
      </c>
      <c r="C38" s="10" t="s">
        <v>101</v>
      </c>
      <c r="D38" s="11" t="s">
        <v>19</v>
      </c>
      <c r="E38" s="9" t="s">
        <v>99</v>
      </c>
      <c r="F38" s="41">
        <v>6153</v>
      </c>
      <c r="G38" s="14"/>
      <c r="H38" s="14"/>
    </row>
    <row r="39" spans="1:8" s="21" customFormat="1" ht="25.5">
      <c r="A39" s="9">
        <f t="shared" si="0"/>
        <v>209</v>
      </c>
      <c r="B39" s="73" t="s">
        <v>505</v>
      </c>
      <c r="C39" s="10" t="s">
        <v>101</v>
      </c>
      <c r="D39" s="11" t="s">
        <v>747</v>
      </c>
      <c r="E39" s="9" t="s">
        <v>731</v>
      </c>
      <c r="F39" s="41">
        <v>1242</v>
      </c>
      <c r="G39" s="14"/>
      <c r="H39" s="14"/>
    </row>
    <row r="40" spans="1:8" s="21" customFormat="1" ht="25.5">
      <c r="A40" s="9">
        <f t="shared" si="0"/>
        <v>210</v>
      </c>
      <c r="B40" s="73" t="s">
        <v>506</v>
      </c>
      <c r="C40" s="10" t="s">
        <v>101</v>
      </c>
      <c r="D40" s="11" t="s">
        <v>697</v>
      </c>
      <c r="E40" s="9" t="s">
        <v>99</v>
      </c>
      <c r="F40" s="41">
        <v>70</v>
      </c>
      <c r="G40" s="14"/>
      <c r="H40" s="14"/>
    </row>
    <row r="41" spans="1:8" s="21" customFormat="1" ht="25.5">
      <c r="A41" s="9">
        <f t="shared" si="0"/>
        <v>211</v>
      </c>
      <c r="B41" s="73" t="s">
        <v>507</v>
      </c>
      <c r="C41" s="10" t="s">
        <v>101</v>
      </c>
      <c r="D41" s="11" t="s">
        <v>705</v>
      </c>
      <c r="E41" s="9" t="s">
        <v>99</v>
      </c>
      <c r="F41" s="41">
        <v>156</v>
      </c>
      <c r="G41" s="14"/>
      <c r="H41" s="14"/>
    </row>
    <row r="42" spans="1:8" s="21" customFormat="1" ht="25.5">
      <c r="A42" s="9">
        <f t="shared" si="0"/>
        <v>212</v>
      </c>
      <c r="B42" s="73" t="s">
        <v>508</v>
      </c>
      <c r="C42" s="10" t="s">
        <v>101</v>
      </c>
      <c r="D42" s="11" t="s">
        <v>32</v>
      </c>
      <c r="E42" s="9" t="s">
        <v>741</v>
      </c>
      <c r="F42" s="41">
        <v>5</v>
      </c>
      <c r="G42" s="14"/>
      <c r="H42" s="14"/>
    </row>
    <row r="43" spans="1:8" ht="15">
      <c r="A43" s="15"/>
      <c r="B43" s="73"/>
      <c r="C43" s="6"/>
      <c r="D43" s="16" t="s">
        <v>711</v>
      </c>
      <c r="E43" s="15"/>
      <c r="F43" s="70"/>
      <c r="G43" s="34"/>
      <c r="H43" s="26"/>
    </row>
    <row r="44" spans="1:8" ht="25.5">
      <c r="A44" s="5"/>
      <c r="B44" s="73"/>
      <c r="C44" s="6"/>
      <c r="D44" s="7" t="s">
        <v>750</v>
      </c>
      <c r="E44" s="5"/>
      <c r="F44" s="69"/>
      <c r="G44" s="5"/>
      <c r="H44" s="8"/>
    </row>
    <row r="45" spans="1:8" ht="12.75">
      <c r="A45" s="9">
        <v>213</v>
      </c>
      <c r="B45" s="73" t="s">
        <v>509</v>
      </c>
      <c r="C45" s="10" t="s">
        <v>101</v>
      </c>
      <c r="D45" s="11" t="s">
        <v>740</v>
      </c>
      <c r="E45" s="9" t="s">
        <v>731</v>
      </c>
      <c r="F45" s="41">
        <v>140</v>
      </c>
      <c r="G45" s="14"/>
      <c r="H45" s="14"/>
    </row>
    <row r="46" spans="1:8" ht="25.5">
      <c r="A46" s="9">
        <v>214</v>
      </c>
      <c r="B46" s="73" t="s">
        <v>510</v>
      </c>
      <c r="C46" s="10" t="s">
        <v>101</v>
      </c>
      <c r="D46" s="11" t="s">
        <v>804</v>
      </c>
      <c r="E46" s="9" t="s">
        <v>99</v>
      </c>
      <c r="F46" s="41">
        <v>17</v>
      </c>
      <c r="G46" s="14"/>
      <c r="H46" s="14"/>
    </row>
    <row r="47" spans="1:8" ht="25.5">
      <c r="A47" s="9">
        <v>215</v>
      </c>
      <c r="B47" s="73" t="s">
        <v>511</v>
      </c>
      <c r="C47" s="10" t="s">
        <v>101</v>
      </c>
      <c r="D47" s="11" t="s">
        <v>41</v>
      </c>
      <c r="E47" s="9" t="s">
        <v>99</v>
      </c>
      <c r="F47" s="41">
        <v>929</v>
      </c>
      <c r="G47" s="14"/>
      <c r="H47" s="14"/>
    </row>
    <row r="48" spans="1:8" ht="25.5">
      <c r="A48" s="9">
        <v>216</v>
      </c>
      <c r="B48" s="73" t="s">
        <v>512</v>
      </c>
      <c r="C48" s="10" t="s">
        <v>101</v>
      </c>
      <c r="D48" s="11" t="s">
        <v>19</v>
      </c>
      <c r="E48" s="9" t="s">
        <v>99</v>
      </c>
      <c r="F48" s="41">
        <v>929</v>
      </c>
      <c r="G48" s="14"/>
      <c r="H48" s="14"/>
    </row>
    <row r="49" spans="1:8" s="21" customFormat="1" ht="25.5">
      <c r="A49" s="9">
        <v>217</v>
      </c>
      <c r="B49" s="73" t="s">
        <v>513</v>
      </c>
      <c r="C49" s="10" t="s">
        <v>101</v>
      </c>
      <c r="D49" s="11" t="s">
        <v>747</v>
      </c>
      <c r="E49" s="9" t="s">
        <v>731</v>
      </c>
      <c r="F49" s="41">
        <v>498</v>
      </c>
      <c r="G49" s="14"/>
      <c r="H49" s="14"/>
    </row>
    <row r="50" spans="1:8" s="21" customFormat="1" ht="25.5">
      <c r="A50" s="9">
        <v>218</v>
      </c>
      <c r="B50" s="73" t="s">
        <v>514</v>
      </c>
      <c r="C50" s="10" t="s">
        <v>101</v>
      </c>
      <c r="D50" s="11" t="s">
        <v>697</v>
      </c>
      <c r="E50" s="9" t="s">
        <v>99</v>
      </c>
      <c r="F50" s="41">
        <v>104</v>
      </c>
      <c r="G50" s="14"/>
      <c r="H50" s="14"/>
    </row>
    <row r="51" spans="1:8" s="21" customFormat="1" ht="25.5">
      <c r="A51" s="9">
        <v>219</v>
      </c>
      <c r="B51" s="73" t="s">
        <v>515</v>
      </c>
      <c r="C51" s="10"/>
      <c r="D51" s="11" t="s">
        <v>712</v>
      </c>
      <c r="E51" s="9" t="s">
        <v>99</v>
      </c>
      <c r="F51" s="41">
        <v>27</v>
      </c>
      <c r="G51" s="14"/>
      <c r="H51" s="14"/>
    </row>
    <row r="52" spans="1:8" s="21" customFormat="1" ht="25.5">
      <c r="A52" s="9">
        <v>220</v>
      </c>
      <c r="B52" s="73" t="s">
        <v>516</v>
      </c>
      <c r="C52" s="10" t="s">
        <v>101</v>
      </c>
      <c r="D52" s="11" t="s">
        <v>705</v>
      </c>
      <c r="E52" s="9" t="s">
        <v>99</v>
      </c>
      <c r="F52" s="41">
        <v>217</v>
      </c>
      <c r="G52" s="14"/>
      <c r="H52" s="14"/>
    </row>
    <row r="53" spans="1:8" ht="15">
      <c r="A53" s="15"/>
      <c r="B53" s="73"/>
      <c r="C53" s="6"/>
      <c r="D53" s="16" t="s">
        <v>719</v>
      </c>
      <c r="E53" s="15"/>
      <c r="F53" s="70"/>
      <c r="G53" s="34"/>
      <c r="H53" s="26"/>
    </row>
    <row r="54" spans="1:8" ht="25.5">
      <c r="A54" s="5"/>
      <c r="B54" s="73"/>
      <c r="C54" s="6"/>
      <c r="D54" s="7" t="s">
        <v>750</v>
      </c>
      <c r="E54" s="5"/>
      <c r="F54" s="69"/>
      <c r="G54" s="5"/>
      <c r="H54" s="8"/>
    </row>
    <row r="55" spans="1:8" ht="26.25" thickBot="1">
      <c r="A55" s="9">
        <v>221</v>
      </c>
      <c r="B55" s="73" t="s">
        <v>517</v>
      </c>
      <c r="C55" s="10" t="s">
        <v>101</v>
      </c>
      <c r="D55" s="11" t="s">
        <v>19</v>
      </c>
      <c r="E55" s="9" t="s">
        <v>99</v>
      </c>
      <c r="F55" s="41">
        <v>675</v>
      </c>
      <c r="G55" s="14"/>
      <c r="H55" s="14"/>
    </row>
    <row r="56" spans="1:8" ht="12.75">
      <c r="A56" s="129" t="s">
        <v>598</v>
      </c>
      <c r="B56" s="130"/>
      <c r="C56" s="130"/>
      <c r="D56" s="130"/>
      <c r="E56" s="130"/>
      <c r="F56" s="130"/>
      <c r="G56" s="130"/>
      <c r="H56" s="87"/>
    </row>
    <row r="57" spans="1:8" s="32" customFormat="1" ht="12.75">
      <c r="A57" s="107" t="s">
        <v>734</v>
      </c>
      <c r="B57" s="108"/>
      <c r="C57" s="108"/>
      <c r="D57" s="108"/>
      <c r="E57" s="108"/>
      <c r="F57" s="108"/>
      <c r="G57" s="108"/>
      <c r="H57" s="124"/>
    </row>
    <row r="58" spans="1:8" s="21" customFormat="1" ht="38.25">
      <c r="A58" s="5"/>
      <c r="B58" s="73"/>
      <c r="C58" s="6"/>
      <c r="D58" s="7" t="s">
        <v>20</v>
      </c>
      <c r="E58" s="5"/>
      <c r="F58" s="69"/>
      <c r="G58" s="5"/>
      <c r="H58" s="8"/>
    </row>
    <row r="59" spans="1:10" ht="12.75">
      <c r="A59" s="9">
        <v>222</v>
      </c>
      <c r="B59" s="73" t="s">
        <v>518</v>
      </c>
      <c r="C59" s="10" t="s">
        <v>7</v>
      </c>
      <c r="D59" s="11" t="s">
        <v>756</v>
      </c>
      <c r="E59" s="9" t="s">
        <v>731</v>
      </c>
      <c r="F59" s="33">
        <v>828</v>
      </c>
      <c r="G59" s="14"/>
      <c r="H59" s="14"/>
      <c r="J59" s="37">
        <f>F59+F60+F61+F87</f>
        <v>4171</v>
      </c>
    </row>
    <row r="60" spans="1:8" ht="12.75">
      <c r="A60" s="9">
        <f>A59+1</f>
        <v>223</v>
      </c>
      <c r="B60" s="73" t="s">
        <v>519</v>
      </c>
      <c r="C60" s="10" t="s">
        <v>7</v>
      </c>
      <c r="D60" s="11" t="s">
        <v>752</v>
      </c>
      <c r="E60" s="9" t="s">
        <v>731</v>
      </c>
      <c r="F60" s="33">
        <v>1885</v>
      </c>
      <c r="G60" s="14"/>
      <c r="H60" s="14"/>
    </row>
    <row r="61" spans="1:8" ht="12.75">
      <c r="A61" s="9">
        <f>A60+1</f>
        <v>224</v>
      </c>
      <c r="B61" s="73" t="s">
        <v>520</v>
      </c>
      <c r="C61" s="10" t="s">
        <v>7</v>
      </c>
      <c r="D61" s="11" t="s">
        <v>754</v>
      </c>
      <c r="E61" s="9" t="s">
        <v>731</v>
      </c>
      <c r="F61" s="33">
        <v>1286</v>
      </c>
      <c r="G61" s="14"/>
      <c r="H61" s="14"/>
    </row>
    <row r="62" spans="1:8" s="3" customFormat="1" ht="51">
      <c r="A62" s="15"/>
      <c r="B62" s="73"/>
      <c r="C62" s="6"/>
      <c r="D62" s="16" t="s">
        <v>68</v>
      </c>
      <c r="E62" s="15"/>
      <c r="F62" s="70"/>
      <c r="G62" s="34"/>
      <c r="H62" s="26"/>
    </row>
    <row r="63" spans="1:8" ht="12.75">
      <c r="A63" s="9">
        <v>225</v>
      </c>
      <c r="B63" s="73" t="s">
        <v>521</v>
      </c>
      <c r="C63" s="10" t="s">
        <v>7</v>
      </c>
      <c r="D63" s="17" t="s">
        <v>735</v>
      </c>
      <c r="E63" s="9" t="s">
        <v>732</v>
      </c>
      <c r="F63" s="33">
        <v>12</v>
      </c>
      <c r="G63" s="14"/>
      <c r="H63" s="14"/>
    </row>
    <row r="64" spans="1:8" s="21" customFormat="1" ht="38.25">
      <c r="A64" s="5"/>
      <c r="B64" s="73"/>
      <c r="C64" s="6"/>
      <c r="D64" s="7" t="s">
        <v>15</v>
      </c>
      <c r="E64" s="5"/>
      <c r="F64" s="69"/>
      <c r="G64" s="5"/>
      <c r="H64" s="8"/>
    </row>
    <row r="65" spans="1:8" ht="12.75">
      <c r="A65" s="9">
        <v>226</v>
      </c>
      <c r="B65" s="73" t="s">
        <v>522</v>
      </c>
      <c r="C65" s="10" t="s">
        <v>7</v>
      </c>
      <c r="D65" s="11" t="s">
        <v>69</v>
      </c>
      <c r="E65" s="9" t="s">
        <v>732</v>
      </c>
      <c r="F65" s="33">
        <v>62</v>
      </c>
      <c r="G65" s="14"/>
      <c r="H65" s="14"/>
    </row>
    <row r="66" spans="1:8" ht="12.75">
      <c r="A66" s="9">
        <f>A65+1</f>
        <v>227</v>
      </c>
      <c r="B66" s="73" t="s">
        <v>523</v>
      </c>
      <c r="C66" s="10" t="s">
        <v>7</v>
      </c>
      <c r="D66" s="11" t="s">
        <v>70</v>
      </c>
      <c r="E66" s="9" t="s">
        <v>732</v>
      </c>
      <c r="F66" s="33">
        <v>181</v>
      </c>
      <c r="G66" s="14"/>
      <c r="H66" s="14"/>
    </row>
    <row r="67" spans="1:10" s="21" customFormat="1" ht="15">
      <c r="A67" s="5"/>
      <c r="B67" s="73"/>
      <c r="C67" s="6"/>
      <c r="D67" s="7" t="s">
        <v>59</v>
      </c>
      <c r="E67" s="5"/>
      <c r="F67" s="69"/>
      <c r="G67" s="5"/>
      <c r="H67" s="8"/>
      <c r="J67" s="35"/>
    </row>
    <row r="68" spans="1:8" ht="12.75">
      <c r="A68" s="9">
        <v>228</v>
      </c>
      <c r="B68" s="73" t="s">
        <v>524</v>
      </c>
      <c r="C68" s="10" t="s">
        <v>7</v>
      </c>
      <c r="D68" s="11" t="s">
        <v>811</v>
      </c>
      <c r="E68" s="9" t="s">
        <v>731</v>
      </c>
      <c r="F68" s="33">
        <v>20</v>
      </c>
      <c r="G68" s="14"/>
      <c r="H68" s="14"/>
    </row>
    <row r="69" spans="1:8" ht="13.5" thickBot="1">
      <c r="A69" s="9">
        <v>229</v>
      </c>
      <c r="B69" s="73" t="s">
        <v>525</v>
      </c>
      <c r="C69" s="10" t="s">
        <v>7</v>
      </c>
      <c r="D69" s="11" t="s">
        <v>103</v>
      </c>
      <c r="E69" s="9" t="s">
        <v>731</v>
      </c>
      <c r="F69" s="33">
        <v>6</v>
      </c>
      <c r="G69" s="14"/>
      <c r="H69" s="89"/>
    </row>
    <row r="70" spans="1:8" ht="13.5" thickBot="1">
      <c r="A70" s="139" t="s">
        <v>598</v>
      </c>
      <c r="B70" s="140"/>
      <c r="C70" s="140"/>
      <c r="D70" s="140"/>
      <c r="E70" s="140"/>
      <c r="F70" s="140"/>
      <c r="G70" s="140"/>
      <c r="H70" s="66"/>
    </row>
    <row r="71" spans="1:8" s="32" customFormat="1" ht="12.75">
      <c r="A71" s="107" t="s">
        <v>755</v>
      </c>
      <c r="B71" s="108"/>
      <c r="C71" s="108"/>
      <c r="D71" s="108"/>
      <c r="E71" s="108"/>
      <c r="F71" s="108"/>
      <c r="G71" s="108"/>
      <c r="H71" s="124"/>
    </row>
    <row r="72" spans="1:10" s="21" customFormat="1" ht="38.25">
      <c r="A72" s="5"/>
      <c r="B72" s="73"/>
      <c r="C72" s="6"/>
      <c r="D72" s="7" t="s">
        <v>20</v>
      </c>
      <c r="E72" s="5"/>
      <c r="F72" s="69"/>
      <c r="G72" s="5"/>
      <c r="H72" s="8"/>
      <c r="J72" s="36"/>
    </row>
    <row r="73" spans="1:10" ht="12.75">
      <c r="A73" s="9">
        <v>230</v>
      </c>
      <c r="B73" s="73" t="s">
        <v>526</v>
      </c>
      <c r="C73" s="10" t="s">
        <v>9</v>
      </c>
      <c r="D73" s="11" t="s">
        <v>756</v>
      </c>
      <c r="E73" s="9" t="s">
        <v>731</v>
      </c>
      <c r="F73" s="33">
        <v>794</v>
      </c>
      <c r="G73" s="14"/>
      <c r="H73" s="14"/>
      <c r="J73" s="20">
        <f>F73+F74</f>
        <v>1646</v>
      </c>
    </row>
    <row r="74" spans="1:8" ht="12.75">
      <c r="A74" s="9">
        <f>A73+1</f>
        <v>231</v>
      </c>
      <c r="B74" s="73" t="s">
        <v>527</v>
      </c>
      <c r="C74" s="10" t="s">
        <v>9</v>
      </c>
      <c r="D74" s="11" t="s">
        <v>754</v>
      </c>
      <c r="E74" s="9" t="s">
        <v>731</v>
      </c>
      <c r="F74" s="33">
        <v>852</v>
      </c>
      <c r="G74" s="14"/>
      <c r="H74" s="14"/>
    </row>
    <row r="75" spans="1:8" s="3" customFormat="1" ht="51">
      <c r="A75" s="15"/>
      <c r="B75" s="73"/>
      <c r="C75" s="6"/>
      <c r="D75" s="16" t="s">
        <v>68</v>
      </c>
      <c r="E75" s="15"/>
      <c r="F75" s="70"/>
      <c r="G75" s="34"/>
      <c r="H75" s="26"/>
    </row>
    <row r="76" spans="1:8" ht="12.75">
      <c r="A76" s="9">
        <v>232</v>
      </c>
      <c r="B76" s="73" t="s">
        <v>528</v>
      </c>
      <c r="C76" s="10" t="s">
        <v>9</v>
      </c>
      <c r="D76" s="17" t="s">
        <v>735</v>
      </c>
      <c r="E76" s="9" t="s">
        <v>732</v>
      </c>
      <c r="F76" s="33">
        <v>2</v>
      </c>
      <c r="G76" s="14"/>
      <c r="H76" s="14"/>
    </row>
    <row r="77" spans="1:8" s="3" customFormat="1" ht="38.25">
      <c r="A77" s="15"/>
      <c r="B77" s="73"/>
      <c r="C77" s="6"/>
      <c r="D77" s="16" t="s">
        <v>753</v>
      </c>
      <c r="E77" s="15"/>
      <c r="F77" s="70"/>
      <c r="G77" s="34"/>
      <c r="H77" s="26"/>
    </row>
    <row r="78" spans="1:8" ht="12.75">
      <c r="A78" s="9">
        <v>233</v>
      </c>
      <c r="B78" s="73" t="s">
        <v>529</v>
      </c>
      <c r="C78" s="10" t="s">
        <v>9</v>
      </c>
      <c r="D78" s="17" t="s">
        <v>69</v>
      </c>
      <c r="E78" s="9" t="s">
        <v>732</v>
      </c>
      <c r="F78" s="33">
        <v>18</v>
      </c>
      <c r="G78" s="14"/>
      <c r="H78" s="14"/>
    </row>
    <row r="79" spans="1:8" s="21" customFormat="1" ht="38.25">
      <c r="A79" s="5"/>
      <c r="B79" s="73"/>
      <c r="C79" s="6"/>
      <c r="D79" s="7" t="s">
        <v>15</v>
      </c>
      <c r="E79" s="5"/>
      <c r="F79" s="69"/>
      <c r="G79" s="5"/>
      <c r="H79" s="8"/>
    </row>
    <row r="80" spans="1:8" ht="13.5" thickBot="1">
      <c r="A80" s="9">
        <v>234</v>
      </c>
      <c r="B80" s="73" t="s">
        <v>530</v>
      </c>
      <c r="C80" s="10" t="s">
        <v>9</v>
      </c>
      <c r="D80" s="11" t="s">
        <v>70</v>
      </c>
      <c r="E80" s="9" t="s">
        <v>732</v>
      </c>
      <c r="F80" s="33">
        <v>94</v>
      </c>
      <c r="G80" s="14"/>
      <c r="H80" s="14"/>
    </row>
    <row r="81" spans="1:8" ht="12.75">
      <c r="A81" s="129" t="s">
        <v>598</v>
      </c>
      <c r="B81" s="130"/>
      <c r="C81" s="130"/>
      <c r="D81" s="130"/>
      <c r="E81" s="130"/>
      <c r="F81" s="130"/>
      <c r="G81" s="130"/>
      <c r="H81" s="87"/>
    </row>
    <row r="82" spans="1:8" s="32" customFormat="1" ht="12.75">
      <c r="A82" s="107" t="s">
        <v>79</v>
      </c>
      <c r="B82" s="108"/>
      <c r="C82" s="108"/>
      <c r="D82" s="108"/>
      <c r="E82" s="108"/>
      <c r="F82" s="108"/>
      <c r="G82" s="108"/>
      <c r="H82" s="124"/>
    </row>
    <row r="83" spans="1:8" s="21" customFormat="1" ht="38.25">
      <c r="A83" s="5"/>
      <c r="B83" s="73"/>
      <c r="C83" s="6"/>
      <c r="D83" s="7" t="s">
        <v>81</v>
      </c>
      <c r="E83" s="5"/>
      <c r="F83" s="69"/>
      <c r="G83" s="5"/>
      <c r="H83" s="8"/>
    </row>
    <row r="84" spans="1:8" ht="38.25">
      <c r="A84" s="9">
        <v>235</v>
      </c>
      <c r="B84" s="73" t="s">
        <v>531</v>
      </c>
      <c r="C84" s="10" t="s">
        <v>80</v>
      </c>
      <c r="D84" s="11" t="s">
        <v>718</v>
      </c>
      <c r="E84" s="9" t="s">
        <v>732</v>
      </c>
      <c r="F84" s="33">
        <f>ROUND(1,0)</f>
        <v>1</v>
      </c>
      <c r="G84" s="14"/>
      <c r="H84" s="14"/>
    </row>
    <row r="85" spans="1:8" s="32" customFormat="1" ht="12.75">
      <c r="A85" s="30"/>
      <c r="B85" s="73"/>
      <c r="C85" s="18"/>
      <c r="D85" s="7" t="s">
        <v>71</v>
      </c>
      <c r="E85" s="30"/>
      <c r="F85" s="72"/>
      <c r="G85" s="30"/>
      <c r="H85" s="31"/>
    </row>
    <row r="86" spans="1:8" s="21" customFormat="1" ht="38.25">
      <c r="A86" s="5"/>
      <c r="B86" s="73"/>
      <c r="C86" s="6"/>
      <c r="D86" s="7" t="s">
        <v>16</v>
      </c>
      <c r="E86" s="5"/>
      <c r="F86" s="69"/>
      <c r="G86" s="5"/>
      <c r="H86" s="8"/>
    </row>
    <row r="87" spans="1:8" ht="13.5" thickBot="1">
      <c r="A87" s="9">
        <v>236</v>
      </c>
      <c r="B87" s="73" t="s">
        <v>532</v>
      </c>
      <c r="C87" s="10" t="s">
        <v>80</v>
      </c>
      <c r="D87" s="11" t="s">
        <v>717</v>
      </c>
      <c r="E87" s="9" t="s">
        <v>731</v>
      </c>
      <c r="F87" s="33">
        <v>172</v>
      </c>
      <c r="G87" s="14"/>
      <c r="H87" s="14"/>
    </row>
    <row r="88" spans="1:8" ht="12.75">
      <c r="A88" s="129" t="s">
        <v>598</v>
      </c>
      <c r="B88" s="130"/>
      <c r="C88" s="130"/>
      <c r="D88" s="130"/>
      <c r="E88" s="130"/>
      <c r="F88" s="130"/>
      <c r="G88" s="130"/>
      <c r="H88" s="87"/>
    </row>
    <row r="89" spans="1:8" s="32" customFormat="1" ht="12.75">
      <c r="A89" s="107" t="s">
        <v>776</v>
      </c>
      <c r="B89" s="108"/>
      <c r="C89" s="108"/>
      <c r="D89" s="108"/>
      <c r="E89" s="108"/>
      <c r="F89" s="108"/>
      <c r="G89" s="108"/>
      <c r="H89" s="124"/>
    </row>
    <row r="90" spans="1:8" s="21" customFormat="1" ht="51">
      <c r="A90" s="5"/>
      <c r="B90" s="73"/>
      <c r="C90" s="6"/>
      <c r="D90" s="7" t="s">
        <v>83</v>
      </c>
      <c r="E90" s="5"/>
      <c r="F90" s="69"/>
      <c r="G90" s="5"/>
      <c r="H90" s="8"/>
    </row>
    <row r="91" spans="1:12" ht="12.75">
      <c r="A91" s="9">
        <v>237</v>
      </c>
      <c r="B91" s="73" t="s">
        <v>533</v>
      </c>
      <c r="C91" s="10" t="s">
        <v>8</v>
      </c>
      <c r="D91" s="11" t="s">
        <v>53</v>
      </c>
      <c r="E91" s="9" t="s">
        <v>731</v>
      </c>
      <c r="F91" s="33">
        <v>532</v>
      </c>
      <c r="G91" s="14"/>
      <c r="H91" s="14"/>
      <c r="J91" s="37">
        <f>F91+F92+F93+F94+F95</f>
        <v>5138</v>
      </c>
      <c r="K91" s="2">
        <v>5138</v>
      </c>
      <c r="L91" s="37">
        <f>J91-K91</f>
        <v>0</v>
      </c>
    </row>
    <row r="92" spans="1:8" ht="12.75">
      <c r="A92" s="9">
        <f>A91+1</f>
        <v>238</v>
      </c>
      <c r="B92" s="73" t="s">
        <v>534</v>
      </c>
      <c r="C92" s="10" t="s">
        <v>8</v>
      </c>
      <c r="D92" s="11" t="s">
        <v>777</v>
      </c>
      <c r="E92" s="9" t="s">
        <v>731</v>
      </c>
      <c r="F92" s="33">
        <v>1544</v>
      </c>
      <c r="G92" s="14"/>
      <c r="H92" s="14"/>
    </row>
    <row r="93" spans="1:8" ht="12.75">
      <c r="A93" s="9">
        <f>A92+1</f>
        <v>239</v>
      </c>
      <c r="B93" s="73" t="s">
        <v>535</v>
      </c>
      <c r="C93" s="10" t="s">
        <v>8</v>
      </c>
      <c r="D93" s="11" t="s">
        <v>601</v>
      </c>
      <c r="E93" s="9" t="s">
        <v>731</v>
      </c>
      <c r="F93" s="33">
        <v>716</v>
      </c>
      <c r="G93" s="14"/>
      <c r="H93" s="14"/>
    </row>
    <row r="94" spans="1:9" ht="12.75">
      <c r="A94" s="9">
        <f>A93+1</f>
        <v>240</v>
      </c>
      <c r="B94" s="73" t="s">
        <v>536</v>
      </c>
      <c r="C94" s="10" t="s">
        <v>8</v>
      </c>
      <c r="D94" s="11" t="s">
        <v>56</v>
      </c>
      <c r="E94" s="9" t="s">
        <v>731</v>
      </c>
      <c r="F94" s="33">
        <v>409</v>
      </c>
      <c r="G94" s="14"/>
      <c r="H94" s="14"/>
      <c r="I94" s="37"/>
    </row>
    <row r="95" spans="1:8" ht="12.75">
      <c r="A95" s="9">
        <f>A94+1</f>
        <v>241</v>
      </c>
      <c r="B95" s="73" t="s">
        <v>537</v>
      </c>
      <c r="C95" s="10" t="s">
        <v>8</v>
      </c>
      <c r="D95" s="11" t="s">
        <v>57</v>
      </c>
      <c r="E95" s="9" t="s">
        <v>731</v>
      </c>
      <c r="F95" s="33">
        <v>1937</v>
      </c>
      <c r="G95" s="14"/>
      <c r="H95" s="14"/>
    </row>
    <row r="96" spans="1:8" s="3" customFormat="1" ht="15">
      <c r="A96" s="15"/>
      <c r="B96" s="73"/>
      <c r="C96" s="6"/>
      <c r="D96" s="16" t="s">
        <v>778</v>
      </c>
      <c r="E96" s="15"/>
      <c r="F96" s="70"/>
      <c r="G96" s="34"/>
      <c r="H96" s="26"/>
    </row>
    <row r="97" spans="1:8" ht="12.75">
      <c r="A97" s="9">
        <v>242</v>
      </c>
      <c r="B97" s="73" t="s">
        <v>538</v>
      </c>
      <c r="C97" s="10" t="s">
        <v>8</v>
      </c>
      <c r="D97" s="17" t="s">
        <v>55</v>
      </c>
      <c r="E97" s="9" t="s">
        <v>732</v>
      </c>
      <c r="F97" s="33">
        <v>2</v>
      </c>
      <c r="G97" s="14"/>
      <c r="H97" s="14"/>
    </row>
    <row r="98" spans="1:8" ht="12.75">
      <c r="A98" s="9">
        <f aca="true" t="shared" si="1" ref="A98:A103">A97+1</f>
        <v>243</v>
      </c>
      <c r="B98" s="73" t="s">
        <v>539</v>
      </c>
      <c r="C98" s="10" t="s">
        <v>8</v>
      </c>
      <c r="D98" s="17" t="s">
        <v>607</v>
      </c>
      <c r="E98" s="9" t="s">
        <v>732</v>
      </c>
      <c r="F98" s="33">
        <v>5</v>
      </c>
      <c r="G98" s="14"/>
      <c r="H98" s="14"/>
    </row>
    <row r="99" spans="1:8" ht="12.75">
      <c r="A99" s="9">
        <v>244</v>
      </c>
      <c r="B99" s="73" t="s">
        <v>540</v>
      </c>
      <c r="C99" s="10" t="s">
        <v>8</v>
      </c>
      <c r="D99" s="17" t="s">
        <v>714</v>
      </c>
      <c r="E99" s="9" t="s">
        <v>732</v>
      </c>
      <c r="F99" s="33">
        <v>5</v>
      </c>
      <c r="G99" s="14"/>
      <c r="H99" s="14"/>
    </row>
    <row r="100" spans="1:8" ht="12.75">
      <c r="A100" s="9">
        <v>245</v>
      </c>
      <c r="B100" s="73" t="s">
        <v>541</v>
      </c>
      <c r="C100" s="10" t="s">
        <v>8</v>
      </c>
      <c r="D100" s="17" t="s">
        <v>596</v>
      </c>
      <c r="E100" s="9" t="s">
        <v>732</v>
      </c>
      <c r="F100" s="33">
        <v>20</v>
      </c>
      <c r="G100" s="14"/>
      <c r="H100" s="14"/>
    </row>
    <row r="101" spans="1:8" ht="12.75">
      <c r="A101" s="9">
        <f t="shared" si="1"/>
        <v>246</v>
      </c>
      <c r="B101" s="73" t="s">
        <v>542</v>
      </c>
      <c r="C101" s="10" t="s">
        <v>8</v>
      </c>
      <c r="D101" s="17" t="s">
        <v>11</v>
      </c>
      <c r="E101" s="9" t="s">
        <v>732</v>
      </c>
      <c r="F101" s="33">
        <v>172</v>
      </c>
      <c r="G101" s="14"/>
      <c r="H101" s="14"/>
    </row>
    <row r="102" spans="1:8" ht="12.75">
      <c r="A102" s="9">
        <f t="shared" si="1"/>
        <v>247</v>
      </c>
      <c r="B102" s="73" t="s">
        <v>543</v>
      </c>
      <c r="C102" s="10" t="s">
        <v>8</v>
      </c>
      <c r="D102" s="17" t="s">
        <v>780</v>
      </c>
      <c r="E102" s="9" t="s">
        <v>732</v>
      </c>
      <c r="F102" s="33">
        <v>2</v>
      </c>
      <c r="G102" s="14"/>
      <c r="H102" s="14"/>
    </row>
    <row r="103" spans="1:8" ht="12.75">
      <c r="A103" s="9">
        <f t="shared" si="1"/>
        <v>248</v>
      </c>
      <c r="B103" s="73" t="s">
        <v>544</v>
      </c>
      <c r="C103" s="10" t="s">
        <v>8</v>
      </c>
      <c r="D103" s="17" t="s">
        <v>595</v>
      </c>
      <c r="E103" s="9" t="s">
        <v>732</v>
      </c>
      <c r="F103" s="33">
        <v>17</v>
      </c>
      <c r="G103" s="14"/>
      <c r="H103" s="14"/>
    </row>
    <row r="104" spans="1:8" ht="25.5">
      <c r="A104" s="9">
        <v>249</v>
      </c>
      <c r="B104" s="73" t="s">
        <v>545</v>
      </c>
      <c r="C104" s="10" t="s">
        <v>8</v>
      </c>
      <c r="D104" s="11" t="s">
        <v>63</v>
      </c>
      <c r="E104" s="9" t="s">
        <v>732</v>
      </c>
      <c r="F104" s="33">
        <v>5</v>
      </c>
      <c r="G104" s="14"/>
      <c r="H104" s="14"/>
    </row>
    <row r="105" spans="1:8" ht="12.75">
      <c r="A105" s="9">
        <v>250</v>
      </c>
      <c r="B105" s="73" t="s">
        <v>546</v>
      </c>
      <c r="C105" s="10" t="s">
        <v>8</v>
      </c>
      <c r="D105" s="11" t="s">
        <v>716</v>
      </c>
      <c r="E105" s="9" t="s">
        <v>732</v>
      </c>
      <c r="F105" s="33">
        <v>247</v>
      </c>
      <c r="G105" s="14"/>
      <c r="H105" s="14"/>
    </row>
    <row r="106" spans="1:10" s="21" customFormat="1" ht="15">
      <c r="A106" s="5"/>
      <c r="B106" s="73"/>
      <c r="C106" s="6"/>
      <c r="D106" s="7" t="s">
        <v>59</v>
      </c>
      <c r="E106" s="5"/>
      <c r="F106" s="69"/>
      <c r="G106" s="5"/>
      <c r="H106" s="8"/>
      <c r="J106" s="35"/>
    </row>
    <row r="107" spans="1:10" s="21" customFormat="1" ht="15">
      <c r="A107" s="9">
        <v>251</v>
      </c>
      <c r="B107" s="73" t="s">
        <v>547</v>
      </c>
      <c r="C107" s="10" t="s">
        <v>8</v>
      </c>
      <c r="D107" s="11" t="s">
        <v>102</v>
      </c>
      <c r="E107" s="9" t="s">
        <v>731</v>
      </c>
      <c r="F107" s="33">
        <v>8</v>
      </c>
      <c r="G107" s="5"/>
      <c r="H107" s="8"/>
      <c r="J107" s="35"/>
    </row>
    <row r="108" spans="1:10" s="21" customFormat="1" ht="15">
      <c r="A108" s="9">
        <v>252</v>
      </c>
      <c r="B108" s="73" t="s">
        <v>548</v>
      </c>
      <c r="C108" s="10" t="s">
        <v>8</v>
      </c>
      <c r="D108" s="11" t="s">
        <v>715</v>
      </c>
      <c r="E108" s="9" t="s">
        <v>731</v>
      </c>
      <c r="F108" s="33">
        <v>6</v>
      </c>
      <c r="G108" s="5"/>
      <c r="H108" s="8"/>
      <c r="J108" s="35"/>
    </row>
    <row r="109" spans="1:8" ht="12.75">
      <c r="A109" s="9">
        <v>253</v>
      </c>
      <c r="B109" s="73" t="s">
        <v>549</v>
      </c>
      <c r="C109" s="10" t="s">
        <v>8</v>
      </c>
      <c r="D109" s="11" t="s">
        <v>60</v>
      </c>
      <c r="E109" s="9" t="s">
        <v>731</v>
      </c>
      <c r="F109" s="33">
        <v>12</v>
      </c>
      <c r="G109" s="14"/>
      <c r="H109" s="14"/>
    </row>
    <row r="110" spans="1:8" ht="13.5" thickBot="1">
      <c r="A110" s="9">
        <v>254</v>
      </c>
      <c r="B110" s="73" t="s">
        <v>550</v>
      </c>
      <c r="C110" s="10" t="s">
        <v>8</v>
      </c>
      <c r="D110" s="11" t="s">
        <v>61</v>
      </c>
      <c r="E110" s="9" t="s">
        <v>731</v>
      </c>
      <c r="F110" s="33">
        <v>9</v>
      </c>
      <c r="G110" s="14"/>
      <c r="H110" s="14"/>
    </row>
    <row r="111" spans="1:8" ht="12.75">
      <c r="A111" s="129" t="s">
        <v>598</v>
      </c>
      <c r="B111" s="130"/>
      <c r="C111" s="130"/>
      <c r="D111" s="130"/>
      <c r="E111" s="130"/>
      <c r="F111" s="130"/>
      <c r="G111" s="130"/>
      <c r="H111" s="87"/>
    </row>
    <row r="112" spans="1:8" s="32" customFormat="1" ht="12.75">
      <c r="A112" s="125" t="s">
        <v>860</v>
      </c>
      <c r="B112" s="126"/>
      <c r="C112" s="127"/>
      <c r="D112" s="127"/>
      <c r="E112" s="127"/>
      <c r="F112" s="127"/>
      <c r="G112" s="127"/>
      <c r="H112" s="128"/>
    </row>
    <row r="113" spans="1:8" ht="15">
      <c r="A113" s="15"/>
      <c r="B113" s="74"/>
      <c r="C113" s="6"/>
      <c r="D113" s="16" t="s">
        <v>695</v>
      </c>
      <c r="E113" s="15"/>
      <c r="F113" s="70"/>
      <c r="G113" s="34"/>
      <c r="H113" s="26"/>
    </row>
    <row r="114" spans="1:8" s="21" customFormat="1" ht="15">
      <c r="A114" s="5"/>
      <c r="B114" s="73"/>
      <c r="C114" s="6"/>
      <c r="D114" s="7" t="s">
        <v>749</v>
      </c>
      <c r="E114" s="5"/>
      <c r="F114" s="69"/>
      <c r="G114" s="5"/>
      <c r="H114" s="8"/>
    </row>
    <row r="115" spans="1:10" ht="38.25">
      <c r="A115" s="9">
        <v>255</v>
      </c>
      <c r="B115" s="73" t="s">
        <v>551</v>
      </c>
      <c r="C115" s="10" t="s">
        <v>613</v>
      </c>
      <c r="D115" s="11" t="s">
        <v>698</v>
      </c>
      <c r="E115" s="9" t="s">
        <v>99</v>
      </c>
      <c r="F115" s="33">
        <v>1937</v>
      </c>
      <c r="G115" s="14"/>
      <c r="H115" s="14"/>
      <c r="J115" s="37">
        <f>F115+F117+F119+F124+F126+F128+F131+F132+F135+F138+F140+F142+F146+F148+F150+F151+F157+F159+F162+F166</f>
        <v>24080</v>
      </c>
    </row>
    <row r="116" spans="1:8" ht="25.5">
      <c r="A116" s="9">
        <f aca="true" t="shared" si="2" ref="A116:A121">A115+1</f>
        <v>256</v>
      </c>
      <c r="B116" s="73" t="s">
        <v>552</v>
      </c>
      <c r="C116" s="10" t="s">
        <v>613</v>
      </c>
      <c r="D116" s="11" t="s">
        <v>775</v>
      </c>
      <c r="E116" s="9" t="s">
        <v>731</v>
      </c>
      <c r="F116" s="33">
        <v>831</v>
      </c>
      <c r="G116" s="14"/>
      <c r="H116" s="14"/>
    </row>
    <row r="117" spans="1:8" ht="38.25">
      <c r="A117" s="9">
        <f t="shared" si="2"/>
        <v>257</v>
      </c>
      <c r="B117" s="73" t="s">
        <v>553</v>
      </c>
      <c r="C117" s="10" t="s">
        <v>613</v>
      </c>
      <c r="D117" s="11" t="s">
        <v>699</v>
      </c>
      <c r="E117" s="9" t="s">
        <v>99</v>
      </c>
      <c r="F117" s="33">
        <v>585</v>
      </c>
      <c r="G117" s="14"/>
      <c r="H117" s="14"/>
    </row>
    <row r="118" spans="1:8" ht="25.5">
      <c r="A118" s="9">
        <f t="shared" si="2"/>
        <v>258</v>
      </c>
      <c r="B118" s="73" t="s">
        <v>554</v>
      </c>
      <c r="C118" s="10" t="s">
        <v>613</v>
      </c>
      <c r="D118" s="11" t="s">
        <v>46</v>
      </c>
      <c r="E118" s="9" t="s">
        <v>731</v>
      </c>
      <c r="F118" s="33">
        <v>789</v>
      </c>
      <c r="G118" s="14"/>
      <c r="H118" s="14"/>
    </row>
    <row r="119" spans="1:8" ht="51">
      <c r="A119" s="9">
        <f t="shared" si="2"/>
        <v>259</v>
      </c>
      <c r="B119" s="73" t="s">
        <v>555</v>
      </c>
      <c r="C119" s="10" t="s">
        <v>613</v>
      </c>
      <c r="D119" s="11" t="s">
        <v>47</v>
      </c>
      <c r="E119" s="9" t="s">
        <v>99</v>
      </c>
      <c r="F119" s="33">
        <v>5072</v>
      </c>
      <c r="G119" s="14"/>
      <c r="H119" s="14"/>
    </row>
    <row r="120" spans="1:8" ht="25.5">
      <c r="A120" s="9">
        <f t="shared" si="2"/>
        <v>260</v>
      </c>
      <c r="B120" s="73" t="s">
        <v>556</v>
      </c>
      <c r="C120" s="10" t="s">
        <v>613</v>
      </c>
      <c r="D120" s="11" t="s">
        <v>51</v>
      </c>
      <c r="E120" s="9" t="s">
        <v>741</v>
      </c>
      <c r="F120" s="33">
        <v>43</v>
      </c>
      <c r="G120" s="14"/>
      <c r="H120" s="14"/>
    </row>
    <row r="121" spans="1:8" ht="12.75">
      <c r="A121" s="9">
        <f t="shared" si="2"/>
        <v>261</v>
      </c>
      <c r="B121" s="73" t="s">
        <v>557</v>
      </c>
      <c r="C121" s="10" t="s">
        <v>613</v>
      </c>
      <c r="D121" s="11" t="s">
        <v>751</v>
      </c>
      <c r="E121" s="9" t="s">
        <v>732</v>
      </c>
      <c r="F121" s="33">
        <v>4</v>
      </c>
      <c r="G121" s="14"/>
      <c r="H121" s="14"/>
    </row>
    <row r="122" spans="1:8" ht="15">
      <c r="A122" s="15"/>
      <c r="B122" s="74"/>
      <c r="C122" s="6"/>
      <c r="D122" s="16" t="s">
        <v>710</v>
      </c>
      <c r="E122" s="15"/>
      <c r="F122" s="70"/>
      <c r="G122" s="34"/>
      <c r="H122" s="26"/>
    </row>
    <row r="123" spans="1:8" s="21" customFormat="1" ht="15">
      <c r="A123" s="5"/>
      <c r="B123" s="73"/>
      <c r="C123" s="6"/>
      <c r="D123" s="7" t="s">
        <v>749</v>
      </c>
      <c r="E123" s="5"/>
      <c r="F123" s="69"/>
      <c r="G123" s="5"/>
      <c r="H123" s="8"/>
    </row>
    <row r="124" spans="1:8" ht="51">
      <c r="A124" s="9">
        <v>262</v>
      </c>
      <c r="B124" s="73" t="s">
        <v>558</v>
      </c>
      <c r="C124" s="10" t="s">
        <v>613</v>
      </c>
      <c r="D124" s="11" t="s">
        <v>49</v>
      </c>
      <c r="E124" s="9" t="s">
        <v>99</v>
      </c>
      <c r="F124" s="33">
        <v>783</v>
      </c>
      <c r="G124" s="14"/>
      <c r="H124" s="14"/>
    </row>
    <row r="125" spans="1:8" ht="25.5">
      <c r="A125" s="9">
        <v>263</v>
      </c>
      <c r="B125" s="73" t="s">
        <v>559</v>
      </c>
      <c r="C125" s="10" t="s">
        <v>613</v>
      </c>
      <c r="D125" s="11" t="s">
        <v>701</v>
      </c>
      <c r="E125" s="9" t="s">
        <v>731</v>
      </c>
      <c r="F125" s="33">
        <v>522</v>
      </c>
      <c r="G125" s="14"/>
      <c r="H125" s="14"/>
    </row>
    <row r="126" spans="1:8" ht="25.5">
      <c r="A126" s="9">
        <v>264</v>
      </c>
      <c r="B126" s="73" t="s">
        <v>560</v>
      </c>
      <c r="C126" s="10" t="s">
        <v>613</v>
      </c>
      <c r="D126" s="11" t="s">
        <v>45</v>
      </c>
      <c r="E126" s="9" t="s">
        <v>99</v>
      </c>
      <c r="F126" s="33">
        <v>23</v>
      </c>
      <c r="G126" s="14"/>
      <c r="H126" s="14"/>
    </row>
    <row r="127" spans="1:8" ht="12.75">
      <c r="A127" s="9">
        <v>265</v>
      </c>
      <c r="B127" s="73" t="s">
        <v>561</v>
      </c>
      <c r="C127" s="10" t="s">
        <v>613</v>
      </c>
      <c r="D127" s="11" t="s">
        <v>751</v>
      </c>
      <c r="E127" s="9" t="s">
        <v>732</v>
      </c>
      <c r="F127" s="33">
        <v>5</v>
      </c>
      <c r="G127" s="14"/>
      <c r="H127" s="14"/>
    </row>
    <row r="128" spans="1:8" ht="25.5">
      <c r="A128" s="9">
        <v>266</v>
      </c>
      <c r="B128" s="73" t="s">
        <v>562</v>
      </c>
      <c r="C128" s="10" t="s">
        <v>613</v>
      </c>
      <c r="D128" s="11" t="s">
        <v>806</v>
      </c>
      <c r="E128" s="9" t="s">
        <v>99</v>
      </c>
      <c r="F128" s="33">
        <v>250</v>
      </c>
      <c r="G128" s="14"/>
      <c r="H128" s="14"/>
    </row>
    <row r="129" spans="1:8" ht="15">
      <c r="A129" s="15"/>
      <c r="B129" s="73"/>
      <c r="C129" s="6"/>
      <c r="D129" s="16" t="s">
        <v>700</v>
      </c>
      <c r="E129" s="15"/>
      <c r="F129" s="70"/>
      <c r="G129" s="34"/>
      <c r="H129" s="26"/>
    </row>
    <row r="130" spans="1:8" s="21" customFormat="1" ht="15">
      <c r="A130" s="5"/>
      <c r="B130" s="73"/>
      <c r="C130" s="6"/>
      <c r="D130" s="7" t="s">
        <v>749</v>
      </c>
      <c r="E130" s="5"/>
      <c r="F130" s="69"/>
      <c r="G130" s="5"/>
      <c r="H130" s="8"/>
    </row>
    <row r="131" spans="1:8" ht="25.5">
      <c r="A131" s="9">
        <v>267</v>
      </c>
      <c r="B131" s="73" t="s">
        <v>563</v>
      </c>
      <c r="C131" s="10" t="s">
        <v>613</v>
      </c>
      <c r="D131" s="11" t="s">
        <v>45</v>
      </c>
      <c r="E131" s="9" t="s">
        <v>99</v>
      </c>
      <c r="F131" s="33">
        <v>23</v>
      </c>
      <c r="G131" s="14"/>
      <c r="H131" s="14"/>
    </row>
    <row r="132" spans="1:8" ht="28.5" customHeight="1">
      <c r="A132" s="9">
        <v>268</v>
      </c>
      <c r="B132" s="73" t="s">
        <v>564</v>
      </c>
      <c r="C132" s="10" t="s">
        <v>613</v>
      </c>
      <c r="D132" s="11" t="s">
        <v>84</v>
      </c>
      <c r="E132" s="9" t="s">
        <v>99</v>
      </c>
      <c r="F132" s="33">
        <v>517</v>
      </c>
      <c r="G132" s="14"/>
      <c r="H132" s="14"/>
    </row>
    <row r="133" spans="1:8" ht="25.5">
      <c r="A133" s="9">
        <v>269</v>
      </c>
      <c r="B133" s="73" t="s">
        <v>565</v>
      </c>
      <c r="C133" s="10" t="s">
        <v>613</v>
      </c>
      <c r="D133" s="11" t="s">
        <v>701</v>
      </c>
      <c r="E133" s="9" t="s">
        <v>731</v>
      </c>
      <c r="F133" s="33">
        <v>457</v>
      </c>
      <c r="G133" s="14"/>
      <c r="H133" s="14"/>
    </row>
    <row r="134" spans="1:8" ht="25.5">
      <c r="A134" s="9">
        <v>270</v>
      </c>
      <c r="B134" s="73" t="s">
        <v>566</v>
      </c>
      <c r="C134" s="10" t="s">
        <v>613</v>
      </c>
      <c r="D134" s="11" t="s">
        <v>702</v>
      </c>
      <c r="E134" s="9" t="s">
        <v>732</v>
      </c>
      <c r="F134" s="33">
        <v>1</v>
      </c>
      <c r="G134" s="14"/>
      <c r="H134" s="14"/>
    </row>
    <row r="135" spans="1:8" ht="25.5">
      <c r="A135" s="9">
        <v>271</v>
      </c>
      <c r="B135" s="73" t="s">
        <v>567</v>
      </c>
      <c r="C135" s="10" t="s">
        <v>613</v>
      </c>
      <c r="D135" s="11" t="s">
        <v>806</v>
      </c>
      <c r="E135" s="9" t="s">
        <v>99</v>
      </c>
      <c r="F135" s="33">
        <v>188</v>
      </c>
      <c r="G135" s="14"/>
      <c r="H135" s="14"/>
    </row>
    <row r="136" spans="1:8" ht="15">
      <c r="A136" s="15"/>
      <c r="B136" s="73"/>
      <c r="C136" s="6"/>
      <c r="D136" s="16" t="s">
        <v>703</v>
      </c>
      <c r="E136" s="15"/>
      <c r="F136" s="70"/>
      <c r="G136" s="34"/>
      <c r="H136" s="26"/>
    </row>
    <row r="137" spans="1:8" s="21" customFormat="1" ht="15">
      <c r="A137" s="5"/>
      <c r="B137" s="73"/>
      <c r="C137" s="6"/>
      <c r="D137" s="7" t="s">
        <v>749</v>
      </c>
      <c r="E137" s="5"/>
      <c r="F137" s="69"/>
      <c r="G137" s="5"/>
      <c r="H137" s="8"/>
    </row>
    <row r="138" spans="1:8" ht="25.5">
      <c r="A138" s="9">
        <v>272</v>
      </c>
      <c r="B138" s="73" t="s">
        <v>568</v>
      </c>
      <c r="C138" s="10" t="s">
        <v>613</v>
      </c>
      <c r="D138" s="11" t="s">
        <v>774</v>
      </c>
      <c r="E138" s="9" t="s">
        <v>99</v>
      </c>
      <c r="F138" s="33">
        <v>787</v>
      </c>
      <c r="G138" s="14"/>
      <c r="H138" s="14"/>
    </row>
    <row r="139" spans="1:8" ht="25.5">
      <c r="A139" s="9">
        <f>A138+1</f>
        <v>273</v>
      </c>
      <c r="B139" s="73" t="s">
        <v>569</v>
      </c>
      <c r="C139" s="10" t="s">
        <v>613</v>
      </c>
      <c r="D139" s="11" t="s">
        <v>775</v>
      </c>
      <c r="E139" s="9" t="s">
        <v>731</v>
      </c>
      <c r="F139" s="33">
        <v>515</v>
      </c>
      <c r="G139" s="14"/>
      <c r="H139" s="14"/>
    </row>
    <row r="140" spans="1:8" ht="25.5">
      <c r="A140" s="9">
        <f>A139+1</f>
        <v>274</v>
      </c>
      <c r="B140" s="73" t="s">
        <v>570</v>
      </c>
      <c r="C140" s="10" t="s">
        <v>613</v>
      </c>
      <c r="D140" s="11" t="s">
        <v>45</v>
      </c>
      <c r="E140" s="9" t="s">
        <v>99</v>
      </c>
      <c r="F140" s="33">
        <v>106</v>
      </c>
      <c r="G140" s="14"/>
      <c r="H140" s="14"/>
    </row>
    <row r="141" spans="1:8" ht="25.5">
      <c r="A141" s="9">
        <f>A140+1</f>
        <v>275</v>
      </c>
      <c r="B141" s="73" t="s">
        <v>571</v>
      </c>
      <c r="C141" s="10" t="s">
        <v>613</v>
      </c>
      <c r="D141" s="11" t="s">
        <v>46</v>
      </c>
      <c r="E141" s="9" t="s">
        <v>731</v>
      </c>
      <c r="F141" s="33">
        <v>1130</v>
      </c>
      <c r="G141" s="14"/>
      <c r="H141" s="14"/>
    </row>
    <row r="142" spans="1:8" ht="38.25">
      <c r="A142" s="9">
        <f>A141+1</f>
        <v>276</v>
      </c>
      <c r="B142" s="73" t="s">
        <v>572</v>
      </c>
      <c r="C142" s="10" t="s">
        <v>613</v>
      </c>
      <c r="D142" s="11" t="s">
        <v>52</v>
      </c>
      <c r="E142" s="9" t="s">
        <v>99</v>
      </c>
      <c r="F142" s="33">
        <v>2636</v>
      </c>
      <c r="G142" s="14"/>
      <c r="H142" s="14"/>
    </row>
    <row r="143" spans="1:8" ht="12.75">
      <c r="A143" s="9">
        <f>A142+1</f>
        <v>277</v>
      </c>
      <c r="B143" s="73" t="s">
        <v>573</v>
      </c>
      <c r="C143" s="10" t="s">
        <v>613</v>
      </c>
      <c r="D143" s="11" t="s">
        <v>751</v>
      </c>
      <c r="E143" s="9" t="s">
        <v>732</v>
      </c>
      <c r="F143" s="33">
        <v>16</v>
      </c>
      <c r="G143" s="14"/>
      <c r="H143" s="14"/>
    </row>
    <row r="144" spans="1:8" ht="15">
      <c r="A144" s="15"/>
      <c r="B144" s="74"/>
      <c r="C144" s="6"/>
      <c r="D144" s="16" t="s">
        <v>789</v>
      </c>
      <c r="E144" s="15"/>
      <c r="F144" s="70"/>
      <c r="G144" s="34"/>
      <c r="H144" s="26"/>
    </row>
    <row r="145" spans="1:8" s="21" customFormat="1" ht="15">
      <c r="A145" s="5"/>
      <c r="B145" s="73"/>
      <c r="C145" s="6"/>
      <c r="D145" s="7" t="s">
        <v>749</v>
      </c>
      <c r="E145" s="5"/>
      <c r="F145" s="69"/>
      <c r="G145" s="5"/>
      <c r="H145" s="8"/>
    </row>
    <row r="146" spans="1:10" ht="38.25">
      <c r="A146" s="9">
        <v>278</v>
      </c>
      <c r="B146" s="73" t="s">
        <v>574</v>
      </c>
      <c r="C146" s="10" t="s">
        <v>613</v>
      </c>
      <c r="D146" s="11" t="s">
        <v>706</v>
      </c>
      <c r="E146" s="9" t="s">
        <v>99</v>
      </c>
      <c r="F146" s="33">
        <v>2073</v>
      </c>
      <c r="G146" s="14"/>
      <c r="H146" s="14"/>
      <c r="J146" s="37"/>
    </row>
    <row r="147" spans="1:8" ht="25.5">
      <c r="A147" s="9">
        <f aca="true" t="shared" si="3" ref="A147:A152">A146+1</f>
        <v>279</v>
      </c>
      <c r="B147" s="73" t="s">
        <v>575</v>
      </c>
      <c r="C147" s="10" t="s">
        <v>613</v>
      </c>
      <c r="D147" s="11" t="s">
        <v>707</v>
      </c>
      <c r="E147" s="9" t="s">
        <v>731</v>
      </c>
      <c r="F147" s="33">
        <v>1774</v>
      </c>
      <c r="G147" s="14"/>
      <c r="H147" s="14"/>
    </row>
    <row r="148" spans="1:8" ht="38.25">
      <c r="A148" s="9">
        <f t="shared" si="3"/>
        <v>280</v>
      </c>
      <c r="B148" s="73" t="s">
        <v>576</v>
      </c>
      <c r="C148" s="10" t="s">
        <v>613</v>
      </c>
      <c r="D148" s="11" t="s">
        <v>708</v>
      </c>
      <c r="E148" s="9" t="s">
        <v>99</v>
      </c>
      <c r="F148" s="33">
        <v>792</v>
      </c>
      <c r="G148" s="14"/>
      <c r="H148" s="14"/>
    </row>
    <row r="149" spans="1:8" ht="25.5">
      <c r="A149" s="9">
        <f t="shared" si="3"/>
        <v>281</v>
      </c>
      <c r="B149" s="73" t="s">
        <v>577</v>
      </c>
      <c r="C149" s="10" t="s">
        <v>613</v>
      </c>
      <c r="D149" s="11" t="s">
        <v>46</v>
      </c>
      <c r="E149" s="9" t="s">
        <v>731</v>
      </c>
      <c r="F149" s="33">
        <v>1590</v>
      </c>
      <c r="G149" s="14"/>
      <c r="H149" s="14"/>
    </row>
    <row r="150" spans="1:8" ht="51">
      <c r="A150" s="9">
        <f t="shared" si="3"/>
        <v>282</v>
      </c>
      <c r="B150" s="73" t="s">
        <v>578</v>
      </c>
      <c r="C150" s="10" t="s">
        <v>613</v>
      </c>
      <c r="D150" s="11" t="s">
        <v>47</v>
      </c>
      <c r="E150" s="9" t="s">
        <v>99</v>
      </c>
      <c r="F150" s="33">
        <v>6254</v>
      </c>
      <c r="G150" s="14"/>
      <c r="H150" s="14"/>
    </row>
    <row r="151" spans="1:8" ht="25.5">
      <c r="A151" s="9">
        <f t="shared" si="3"/>
        <v>283</v>
      </c>
      <c r="B151" s="73" t="s">
        <v>579</v>
      </c>
      <c r="C151" s="10" t="s">
        <v>613</v>
      </c>
      <c r="D151" s="11" t="s">
        <v>709</v>
      </c>
      <c r="E151" s="9" t="s">
        <v>99</v>
      </c>
      <c r="F151" s="33">
        <v>140</v>
      </c>
      <c r="G151" s="14"/>
      <c r="H151" s="14"/>
    </row>
    <row r="152" spans="1:8" ht="12.75">
      <c r="A152" s="9">
        <f t="shared" si="3"/>
        <v>284</v>
      </c>
      <c r="B152" s="73" t="s">
        <v>580</v>
      </c>
      <c r="C152" s="10" t="s">
        <v>613</v>
      </c>
      <c r="D152" s="11" t="s">
        <v>751</v>
      </c>
      <c r="E152" s="9" t="s">
        <v>732</v>
      </c>
      <c r="F152" s="33">
        <v>22</v>
      </c>
      <c r="G152" s="14"/>
      <c r="H152" s="14"/>
    </row>
    <row r="153" spans="1:8" ht="15">
      <c r="A153" s="9"/>
      <c r="B153" s="73"/>
      <c r="C153" s="6"/>
      <c r="D153" s="7" t="s">
        <v>772</v>
      </c>
      <c r="E153" s="5"/>
      <c r="F153" s="33"/>
      <c r="G153" s="40"/>
      <c r="H153" s="39"/>
    </row>
    <row r="154" spans="1:8" ht="15.75">
      <c r="A154" s="9">
        <v>285</v>
      </c>
      <c r="B154" s="73" t="s">
        <v>581</v>
      </c>
      <c r="C154" s="10" t="s">
        <v>613</v>
      </c>
      <c r="D154" s="11" t="s">
        <v>773</v>
      </c>
      <c r="E154" s="9" t="s">
        <v>99</v>
      </c>
      <c r="F154" s="33">
        <v>1565</v>
      </c>
      <c r="G154" s="14"/>
      <c r="H154" s="14"/>
    </row>
    <row r="155" spans="1:8" ht="15">
      <c r="A155" s="15"/>
      <c r="B155" s="74"/>
      <c r="C155" s="6"/>
      <c r="D155" s="16" t="s">
        <v>789</v>
      </c>
      <c r="E155" s="15"/>
      <c r="F155" s="70"/>
      <c r="G155" s="34"/>
      <c r="H155" s="26"/>
    </row>
    <row r="156" spans="1:8" s="21" customFormat="1" ht="15">
      <c r="A156" s="5"/>
      <c r="B156" s="73"/>
      <c r="C156" s="6"/>
      <c r="D156" s="7" t="s">
        <v>749</v>
      </c>
      <c r="E156" s="5"/>
      <c r="F156" s="69"/>
      <c r="G156" s="5"/>
      <c r="H156" s="8"/>
    </row>
    <row r="157" spans="1:10" ht="25.5">
      <c r="A157" s="9">
        <v>286</v>
      </c>
      <c r="B157" s="73" t="s">
        <v>582</v>
      </c>
      <c r="C157" s="10" t="s">
        <v>613</v>
      </c>
      <c r="D157" s="11" t="s">
        <v>774</v>
      </c>
      <c r="E157" s="9" t="s">
        <v>99</v>
      </c>
      <c r="F157" s="33">
        <v>250</v>
      </c>
      <c r="G157" s="14"/>
      <c r="H157" s="14"/>
      <c r="J157" s="37"/>
    </row>
    <row r="158" spans="1:8" ht="25.5">
      <c r="A158" s="9">
        <v>287</v>
      </c>
      <c r="B158" s="73" t="s">
        <v>583</v>
      </c>
      <c r="C158" s="10" t="s">
        <v>613</v>
      </c>
      <c r="D158" s="11" t="s">
        <v>707</v>
      </c>
      <c r="E158" s="9" t="s">
        <v>731</v>
      </c>
      <c r="F158" s="33">
        <v>246</v>
      </c>
      <c r="G158" s="14"/>
      <c r="H158" s="14"/>
    </row>
    <row r="159" spans="1:8" ht="25.5">
      <c r="A159" s="9">
        <v>288</v>
      </c>
      <c r="B159" s="73" t="s">
        <v>584</v>
      </c>
      <c r="C159" s="10" t="s">
        <v>613</v>
      </c>
      <c r="D159" s="11" t="s">
        <v>45</v>
      </c>
      <c r="E159" s="9" t="s">
        <v>99</v>
      </c>
      <c r="F159" s="33">
        <v>125</v>
      </c>
      <c r="G159" s="14"/>
      <c r="H159" s="14"/>
    </row>
    <row r="160" spans="1:8" ht="25.5">
      <c r="A160" s="9">
        <v>289</v>
      </c>
      <c r="B160" s="73" t="s">
        <v>585</v>
      </c>
      <c r="C160" s="10" t="s">
        <v>613</v>
      </c>
      <c r="D160" s="11" t="s">
        <v>701</v>
      </c>
      <c r="E160" s="9" t="s">
        <v>731</v>
      </c>
      <c r="F160" s="33">
        <v>252</v>
      </c>
      <c r="G160" s="14"/>
      <c r="H160" s="14"/>
    </row>
    <row r="161" spans="1:8" ht="25.5">
      <c r="A161" s="9">
        <v>290</v>
      </c>
      <c r="B161" s="73" t="s">
        <v>586</v>
      </c>
      <c r="C161" s="10" t="s">
        <v>613</v>
      </c>
      <c r="D161" s="11" t="s">
        <v>46</v>
      </c>
      <c r="E161" s="9" t="s">
        <v>731</v>
      </c>
      <c r="F161" s="33">
        <v>252</v>
      </c>
      <c r="G161" s="14"/>
      <c r="H161" s="14"/>
    </row>
    <row r="162" spans="1:8" ht="51">
      <c r="A162" s="9">
        <v>291</v>
      </c>
      <c r="B162" s="73" t="s">
        <v>587</v>
      </c>
      <c r="C162" s="10" t="s">
        <v>613</v>
      </c>
      <c r="D162" s="11" t="s">
        <v>47</v>
      </c>
      <c r="E162" s="9" t="s">
        <v>99</v>
      </c>
      <c r="F162" s="33">
        <v>864</v>
      </c>
      <c r="G162" s="14"/>
      <c r="H162" s="14"/>
    </row>
    <row r="163" spans="1:8" ht="12.75">
      <c r="A163" s="9">
        <v>292</v>
      </c>
      <c r="B163" s="73" t="s">
        <v>588</v>
      </c>
      <c r="C163" s="10" t="s">
        <v>613</v>
      </c>
      <c r="D163" s="11" t="s">
        <v>751</v>
      </c>
      <c r="E163" s="9" t="s">
        <v>732</v>
      </c>
      <c r="F163" s="33">
        <v>3</v>
      </c>
      <c r="G163" s="14"/>
      <c r="H163" s="14"/>
    </row>
    <row r="164" spans="1:8" ht="15">
      <c r="A164" s="15"/>
      <c r="B164" s="74"/>
      <c r="C164" s="6"/>
      <c r="D164" s="16" t="s">
        <v>710</v>
      </c>
      <c r="E164" s="15"/>
      <c r="F164" s="70"/>
      <c r="G164" s="34"/>
      <c r="H164" s="26"/>
    </row>
    <row r="165" spans="1:8" s="21" customFormat="1" ht="15">
      <c r="A165" s="5"/>
      <c r="B165" s="73"/>
      <c r="C165" s="6"/>
      <c r="D165" s="7" t="s">
        <v>749</v>
      </c>
      <c r="E165" s="5"/>
      <c r="F165" s="69"/>
      <c r="G165" s="5"/>
      <c r="H165" s="8"/>
    </row>
    <row r="166" spans="1:8" ht="51">
      <c r="A166" s="9">
        <v>293</v>
      </c>
      <c r="B166" s="73" t="s">
        <v>589</v>
      </c>
      <c r="C166" s="10" t="s">
        <v>613</v>
      </c>
      <c r="D166" s="11" t="s">
        <v>49</v>
      </c>
      <c r="E166" s="9" t="s">
        <v>99</v>
      </c>
      <c r="F166" s="33">
        <v>675</v>
      </c>
      <c r="G166" s="14"/>
      <c r="H166" s="14"/>
    </row>
    <row r="167" spans="1:8" ht="26.25" thickBot="1">
      <c r="A167" s="9">
        <v>294</v>
      </c>
      <c r="B167" s="73" t="s">
        <v>590</v>
      </c>
      <c r="C167" s="10" t="s">
        <v>613</v>
      </c>
      <c r="D167" s="11" t="s">
        <v>46</v>
      </c>
      <c r="E167" s="9" t="s">
        <v>731</v>
      </c>
      <c r="F167" s="33">
        <v>450</v>
      </c>
      <c r="G167" s="14"/>
      <c r="H167" s="14"/>
    </row>
    <row r="168" spans="1:8" ht="12.75">
      <c r="A168" s="129" t="s">
        <v>598</v>
      </c>
      <c r="B168" s="130"/>
      <c r="C168" s="130"/>
      <c r="D168" s="130"/>
      <c r="E168" s="130"/>
      <c r="F168" s="130"/>
      <c r="G168" s="130"/>
      <c r="H168" s="87"/>
    </row>
    <row r="169" spans="1:8" ht="12.75">
      <c r="A169" s="125" t="s">
        <v>22</v>
      </c>
      <c r="B169" s="126"/>
      <c r="C169" s="127"/>
      <c r="D169" s="127"/>
      <c r="E169" s="127"/>
      <c r="F169" s="127"/>
      <c r="G169" s="127"/>
      <c r="H169" s="128"/>
    </row>
    <row r="170" spans="1:8" ht="15">
      <c r="A170" s="15"/>
      <c r="B170" s="74"/>
      <c r="C170" s="6"/>
      <c r="D170" s="16" t="s">
        <v>713</v>
      </c>
      <c r="E170" s="15"/>
      <c r="F170" s="70"/>
      <c r="G170" s="34"/>
      <c r="H170" s="26"/>
    </row>
    <row r="171" spans="1:8" ht="15">
      <c r="A171" s="15"/>
      <c r="B171" s="74"/>
      <c r="C171" s="6"/>
      <c r="D171" s="16" t="s">
        <v>24</v>
      </c>
      <c r="E171" s="15"/>
      <c r="F171" s="70"/>
      <c r="G171" s="34"/>
      <c r="H171" s="26"/>
    </row>
    <row r="172" spans="1:8" ht="25.5">
      <c r="A172" s="9">
        <v>295</v>
      </c>
      <c r="B172" s="73" t="s">
        <v>591</v>
      </c>
      <c r="C172" s="10" t="s">
        <v>29</v>
      </c>
      <c r="D172" s="17" t="s">
        <v>27</v>
      </c>
      <c r="E172" s="9" t="s">
        <v>732</v>
      </c>
      <c r="F172" s="41">
        <f>ROUND(1,0)</f>
        <v>1</v>
      </c>
      <c r="G172" s="14"/>
      <c r="H172" s="14"/>
    </row>
    <row r="173" spans="1:8" ht="25.5">
      <c r="A173" s="5"/>
      <c r="B173" s="73"/>
      <c r="C173" s="6"/>
      <c r="D173" s="7" t="s">
        <v>25</v>
      </c>
      <c r="E173" s="5"/>
      <c r="F173" s="69"/>
      <c r="G173" s="5"/>
      <c r="H173" s="8"/>
    </row>
    <row r="174" spans="1:8" ht="12.75">
      <c r="A174" s="9">
        <v>296</v>
      </c>
      <c r="B174" s="73" t="s">
        <v>592</v>
      </c>
      <c r="C174" s="10" t="s">
        <v>29</v>
      </c>
      <c r="D174" s="11" t="s">
        <v>31</v>
      </c>
      <c r="E174" s="9" t="s">
        <v>732</v>
      </c>
      <c r="F174" s="41">
        <f>ROUND(2,0)</f>
        <v>2</v>
      </c>
      <c r="G174" s="14"/>
      <c r="H174" s="14"/>
    </row>
    <row r="175" spans="1:8" ht="38.25">
      <c r="A175" s="9">
        <v>297</v>
      </c>
      <c r="B175" s="73" t="s">
        <v>593</v>
      </c>
      <c r="C175" s="10" t="s">
        <v>29</v>
      </c>
      <c r="D175" s="11" t="s">
        <v>28</v>
      </c>
      <c r="E175" s="9" t="s">
        <v>731</v>
      </c>
      <c r="F175" s="41">
        <v>15</v>
      </c>
      <c r="G175" s="14"/>
      <c r="H175" s="14"/>
    </row>
    <row r="176" spans="1:8" ht="15">
      <c r="A176" s="5"/>
      <c r="B176" s="73"/>
      <c r="C176" s="6"/>
      <c r="D176" s="7" t="s">
        <v>26</v>
      </c>
      <c r="E176" s="5"/>
      <c r="F176" s="69"/>
      <c r="G176" s="5"/>
      <c r="H176" s="8"/>
    </row>
    <row r="177" spans="1:8" ht="29.25" thickBot="1">
      <c r="A177" s="9">
        <v>298</v>
      </c>
      <c r="B177" s="73" t="s">
        <v>594</v>
      </c>
      <c r="C177" s="10" t="s">
        <v>29</v>
      </c>
      <c r="D177" s="11" t="s">
        <v>782</v>
      </c>
      <c r="E177" s="9" t="s">
        <v>731</v>
      </c>
      <c r="F177" s="41">
        <f>ROUND(15,0)</f>
        <v>15</v>
      </c>
      <c r="G177" s="14"/>
      <c r="H177" s="14"/>
    </row>
    <row r="178" spans="1:8" ht="13.5" thickBot="1">
      <c r="A178" s="129" t="s">
        <v>598</v>
      </c>
      <c r="B178" s="130"/>
      <c r="C178" s="130"/>
      <c r="D178" s="130"/>
      <c r="E178" s="130"/>
      <c r="F178" s="130"/>
      <c r="G178" s="130"/>
      <c r="H178" s="87"/>
    </row>
    <row r="179" spans="1:8" ht="14.25" thickBot="1" thickTop="1">
      <c r="A179" s="136" t="s">
        <v>647</v>
      </c>
      <c r="B179" s="137"/>
      <c r="C179" s="137"/>
      <c r="D179" s="137"/>
      <c r="E179" s="137"/>
      <c r="F179" s="137"/>
      <c r="G179" s="138"/>
      <c r="H179" s="94"/>
    </row>
    <row r="180" spans="1:8" ht="12.75">
      <c r="A180" s="131" t="s">
        <v>861</v>
      </c>
      <c r="B180" s="132"/>
      <c r="C180" s="132"/>
      <c r="D180" s="132"/>
      <c r="E180" s="132"/>
      <c r="F180" s="132"/>
      <c r="G180" s="132"/>
      <c r="H180" s="95"/>
    </row>
    <row r="181" spans="1:8" ht="13.5" thickBot="1">
      <c r="A181" s="131" t="s">
        <v>862</v>
      </c>
      <c r="B181" s="132"/>
      <c r="C181" s="132"/>
      <c r="D181" s="132"/>
      <c r="E181" s="132"/>
      <c r="F181" s="132"/>
      <c r="G181" s="132"/>
      <c r="H181" s="96"/>
    </row>
    <row r="182" spans="1:8" s="38" customFormat="1" ht="19.5" customHeight="1" thickBot="1">
      <c r="A182" s="133" t="s">
        <v>651</v>
      </c>
      <c r="B182" s="134"/>
      <c r="C182" s="134"/>
      <c r="D182" s="134"/>
      <c r="E182" s="134"/>
      <c r="F182" s="134"/>
      <c r="G182" s="135"/>
      <c r="H182" s="68"/>
    </row>
    <row r="183" ht="12.75">
      <c r="H183" s="20"/>
    </row>
    <row r="184" ht="12.75">
      <c r="H184" s="20"/>
    </row>
    <row r="185" ht="12.75">
      <c r="H185" s="20"/>
    </row>
    <row r="186" ht="12.75">
      <c r="H186" s="20"/>
    </row>
    <row r="187" ht="12.75">
      <c r="H187" s="20"/>
    </row>
    <row r="188" ht="12.75">
      <c r="H188" s="20"/>
    </row>
    <row r="189" ht="12.75">
      <c r="H189" s="20"/>
    </row>
    <row r="190" ht="12.75">
      <c r="H190" s="20"/>
    </row>
    <row r="191" ht="12.75">
      <c r="H191" s="20"/>
    </row>
    <row r="192" ht="12.75">
      <c r="H192" s="20"/>
    </row>
    <row r="193" ht="12.75">
      <c r="H193" s="20"/>
    </row>
    <row r="194" ht="12.75">
      <c r="H194" s="20"/>
    </row>
    <row r="195" ht="12.75">
      <c r="H195" s="20"/>
    </row>
    <row r="196" ht="12.75">
      <c r="H196" s="20"/>
    </row>
    <row r="197" ht="12.75">
      <c r="H197" s="20"/>
    </row>
    <row r="198" ht="12.75">
      <c r="H198" s="20"/>
    </row>
    <row r="199" ht="12.75">
      <c r="H199" s="20"/>
    </row>
    <row r="200" ht="12.75">
      <c r="H200" s="20"/>
    </row>
    <row r="201" ht="12.75">
      <c r="H201" s="20"/>
    </row>
    <row r="202" ht="12.75">
      <c r="H202" s="20"/>
    </row>
    <row r="203" ht="12.75">
      <c r="H203" s="20"/>
    </row>
    <row r="204" ht="12.75">
      <c r="H204" s="20"/>
    </row>
    <row r="205" ht="12.75">
      <c r="H205" s="20"/>
    </row>
    <row r="206" ht="12.75">
      <c r="H206" s="20"/>
    </row>
    <row r="207" ht="12.75">
      <c r="H207" s="20"/>
    </row>
    <row r="208" ht="12.75">
      <c r="H208" s="20"/>
    </row>
    <row r="209" ht="12.75">
      <c r="H209" s="20"/>
    </row>
    <row r="210" ht="12.75">
      <c r="H210" s="20"/>
    </row>
    <row r="211" ht="12.75">
      <c r="H211" s="20"/>
    </row>
    <row r="212" ht="12.75">
      <c r="H212" s="20"/>
    </row>
    <row r="213" ht="12.75">
      <c r="H213" s="20"/>
    </row>
    <row r="214" ht="12.75">
      <c r="H214" s="20"/>
    </row>
    <row r="215" ht="12.75">
      <c r="H215" s="20"/>
    </row>
    <row r="216" ht="12.75">
      <c r="H216" s="20"/>
    </row>
    <row r="217" ht="12.75">
      <c r="H217" s="20"/>
    </row>
    <row r="218" ht="12.75">
      <c r="H218" s="20"/>
    </row>
    <row r="219" ht="12.75">
      <c r="H219" s="20"/>
    </row>
    <row r="220" ht="12.75">
      <c r="H220" s="20"/>
    </row>
    <row r="221" ht="12.75">
      <c r="H221" s="20"/>
    </row>
    <row r="222" ht="12.75">
      <c r="H222" s="20"/>
    </row>
    <row r="223" ht="12.75">
      <c r="H223" s="20"/>
    </row>
    <row r="224" ht="12.75">
      <c r="H224" s="20"/>
    </row>
    <row r="225" ht="12.75">
      <c r="H225" s="20"/>
    </row>
    <row r="226" ht="12.75">
      <c r="H226" s="20"/>
    </row>
    <row r="227" ht="12.75">
      <c r="H227" s="20"/>
    </row>
    <row r="228" ht="12.75">
      <c r="H228" s="20"/>
    </row>
    <row r="229" ht="12.75">
      <c r="H229" s="20"/>
    </row>
    <row r="230" ht="12.75">
      <c r="H230" s="20"/>
    </row>
    <row r="231" ht="12.75">
      <c r="H231" s="20"/>
    </row>
    <row r="232" ht="12.75">
      <c r="H232" s="20"/>
    </row>
    <row r="233" ht="12.75">
      <c r="H233" s="20"/>
    </row>
    <row r="234" ht="12.75">
      <c r="H234" s="20"/>
    </row>
    <row r="235" ht="12.75">
      <c r="H235" s="20"/>
    </row>
    <row r="236" ht="12.75">
      <c r="H236" s="20"/>
    </row>
    <row r="237" ht="12.75">
      <c r="H237" s="20"/>
    </row>
    <row r="238" ht="12.75">
      <c r="H238" s="20"/>
    </row>
    <row r="239" ht="12.75">
      <c r="H239" s="20"/>
    </row>
    <row r="240" ht="12.75">
      <c r="H240" s="20"/>
    </row>
    <row r="241" ht="12.75">
      <c r="H241" s="20"/>
    </row>
    <row r="242" ht="12.75">
      <c r="H242" s="20"/>
    </row>
    <row r="243" ht="12.75">
      <c r="H243" s="20"/>
    </row>
    <row r="244" ht="12.75">
      <c r="H244" s="20"/>
    </row>
    <row r="245" ht="12.75">
      <c r="H245" s="20"/>
    </row>
    <row r="246" ht="12.75">
      <c r="H246" s="20"/>
    </row>
    <row r="247" ht="12.75">
      <c r="H247" s="20"/>
    </row>
    <row r="248" ht="12.75">
      <c r="H248" s="20"/>
    </row>
    <row r="249" ht="12.75">
      <c r="H249" s="20"/>
    </row>
    <row r="250" ht="12.75">
      <c r="H250" s="20"/>
    </row>
    <row r="251" ht="12.75">
      <c r="H251" s="20"/>
    </row>
    <row r="252" ht="12.75">
      <c r="H252" s="20"/>
    </row>
    <row r="253" ht="12.75">
      <c r="H253" s="20"/>
    </row>
    <row r="254" ht="12.75">
      <c r="H254" s="20"/>
    </row>
    <row r="255" ht="12.75">
      <c r="H255" s="20"/>
    </row>
    <row r="256" ht="12.75">
      <c r="H256" s="20"/>
    </row>
    <row r="257" ht="12.75">
      <c r="H257" s="20"/>
    </row>
    <row r="258" ht="12.75">
      <c r="H258" s="20"/>
    </row>
    <row r="259" ht="12.75">
      <c r="H259" s="20"/>
    </row>
    <row r="260" ht="12.75">
      <c r="H260" s="20"/>
    </row>
    <row r="261" ht="12.75">
      <c r="H261" s="20"/>
    </row>
    <row r="262" ht="12.75">
      <c r="H262" s="20"/>
    </row>
    <row r="263" ht="12.75">
      <c r="H263" s="20"/>
    </row>
    <row r="264" ht="12.75">
      <c r="H264" s="20"/>
    </row>
    <row r="265" ht="12.75">
      <c r="H265" s="20"/>
    </row>
    <row r="266" ht="12.75">
      <c r="H266" s="20"/>
    </row>
    <row r="267" ht="12.75">
      <c r="H267" s="20"/>
    </row>
    <row r="268" ht="12.75">
      <c r="H268" s="20"/>
    </row>
  </sheetData>
  <mergeCells count="20">
    <mergeCell ref="A180:G180"/>
    <mergeCell ref="A181:G181"/>
    <mergeCell ref="A182:G182"/>
    <mergeCell ref="A178:G178"/>
    <mergeCell ref="A179:G179"/>
    <mergeCell ref="A168:G168"/>
    <mergeCell ref="A169:H169"/>
    <mergeCell ref="A111:G111"/>
    <mergeCell ref="A112:H112"/>
    <mergeCell ref="A2:H2"/>
    <mergeCell ref="A1:H1"/>
    <mergeCell ref="A88:G88"/>
    <mergeCell ref="A56:G56"/>
    <mergeCell ref="A57:H57"/>
    <mergeCell ref="A70:G70"/>
    <mergeCell ref="A89:H89"/>
    <mergeCell ref="A5:H5"/>
    <mergeCell ref="A71:H71"/>
    <mergeCell ref="A81:G81"/>
    <mergeCell ref="A82:H82"/>
  </mergeCells>
  <printOptions horizontalCentered="1"/>
  <pageMargins left="0.26" right="0.23" top="0.5905511811023623" bottom="0.71" header="0.2755905511811024" footer="0.34"/>
  <pageSetup horizontalDpi="600" verticalDpi="600" orientation="portrait" paperSize="9" r:id="rId1"/>
  <headerFooter alignWithMargins="0">
    <oddHeader>&amp;C&amp;8Inwestycja współfinansowana ze środków pomocowych z Funduszu Spójności</oddHeader>
    <oddFooter>&amp;C&amp;8GOSPODARKA WODNO-ŚCIEKOWA W BĘDZINIE ETAP II - PRZEDMIAR ROBÓT
Kontrakt nr CCI 2004/PL/16/C/PE/001-02&amp;R&amp;P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58"/>
  <sheetViews>
    <sheetView view="pageBreakPreview" zoomScale="85" zoomScaleSheetLayoutView="85" workbookViewId="0" topLeftCell="A84">
      <selection activeCell="D96" sqref="D96"/>
    </sheetView>
  </sheetViews>
  <sheetFormatPr defaultColWidth="9.140625" defaultRowHeight="12.75"/>
  <cols>
    <col min="1" max="1" width="5.57421875" style="2" customWidth="1"/>
    <col min="2" max="2" width="10.57421875" style="75" bestFit="1" customWidth="1"/>
    <col min="3" max="3" width="9.28125" style="2" customWidth="1"/>
    <col min="4" max="4" width="36.57421875" style="19" customWidth="1"/>
    <col min="5" max="5" width="6.7109375" style="2" customWidth="1"/>
    <col min="6" max="6" width="8.7109375" style="20" customWidth="1"/>
    <col min="7" max="7" width="9.421875" style="2" customWidth="1"/>
    <col min="8" max="8" width="11.7109375" style="2" customWidth="1"/>
    <col min="9" max="16384" width="9.140625" style="2" customWidth="1"/>
  </cols>
  <sheetData>
    <row r="1" spans="1:8" ht="46.5" customHeight="1">
      <c r="A1" s="104" t="s">
        <v>758</v>
      </c>
      <c r="B1" s="104"/>
      <c r="C1" s="104"/>
      <c r="D1" s="104"/>
      <c r="E1" s="104"/>
      <c r="F1" s="104"/>
      <c r="G1" s="104"/>
      <c r="H1" s="104"/>
    </row>
    <row r="2" spans="1:8" ht="18.75">
      <c r="A2" s="114" t="s">
        <v>757</v>
      </c>
      <c r="B2" s="114"/>
      <c r="C2" s="114"/>
      <c r="D2" s="114"/>
      <c r="E2" s="114"/>
      <c r="F2" s="114"/>
      <c r="G2" s="114"/>
      <c r="H2" s="114"/>
    </row>
    <row r="3" spans="1:8" s="3" customFormat="1" ht="33.75">
      <c r="A3" s="1" t="s">
        <v>726</v>
      </c>
      <c r="B3" s="1" t="s">
        <v>674</v>
      </c>
      <c r="C3" s="1" t="s">
        <v>727</v>
      </c>
      <c r="D3" s="1" t="s">
        <v>728</v>
      </c>
      <c r="E3" s="1" t="s">
        <v>730</v>
      </c>
      <c r="F3" s="1" t="s">
        <v>729</v>
      </c>
      <c r="G3" s="1" t="s">
        <v>76</v>
      </c>
      <c r="H3" s="1" t="s">
        <v>77</v>
      </c>
    </row>
    <row r="4" spans="1:8" ht="12.75">
      <c r="A4" s="4">
        <v>1</v>
      </c>
      <c r="B4" s="4">
        <v>2</v>
      </c>
      <c r="C4" s="4">
        <v>3</v>
      </c>
      <c r="D4" s="1">
        <v>4</v>
      </c>
      <c r="E4" s="4">
        <v>5</v>
      </c>
      <c r="F4" s="71">
        <v>6</v>
      </c>
      <c r="G4" s="4">
        <v>7</v>
      </c>
      <c r="H4" s="4" t="s">
        <v>675</v>
      </c>
    </row>
    <row r="5" spans="1:8" ht="12.75">
      <c r="A5" s="125" t="s">
        <v>733</v>
      </c>
      <c r="B5" s="126"/>
      <c r="C5" s="127"/>
      <c r="D5" s="127"/>
      <c r="E5" s="127"/>
      <c r="F5" s="127"/>
      <c r="G5" s="127"/>
      <c r="H5" s="128"/>
    </row>
    <row r="6" spans="1:8" ht="25.5">
      <c r="A6" s="5"/>
      <c r="B6" s="73"/>
      <c r="C6" s="6"/>
      <c r="D6" s="7" t="s">
        <v>750</v>
      </c>
      <c r="E6" s="5"/>
      <c r="F6" s="69"/>
      <c r="G6" s="5"/>
      <c r="H6" s="8"/>
    </row>
    <row r="7" spans="1:8" ht="25.5">
      <c r="A7" s="9">
        <v>299</v>
      </c>
      <c r="B7" s="73" t="s">
        <v>119</v>
      </c>
      <c r="C7" s="10" t="s">
        <v>101</v>
      </c>
      <c r="D7" s="11" t="s">
        <v>642</v>
      </c>
      <c r="E7" s="9" t="s">
        <v>99</v>
      </c>
      <c r="F7" s="33">
        <v>5585</v>
      </c>
      <c r="G7" s="5"/>
      <c r="H7" s="8"/>
    </row>
    <row r="8" spans="1:8" ht="25.5">
      <c r="A8" s="9">
        <v>300</v>
      </c>
      <c r="B8" s="73" t="s">
        <v>120</v>
      </c>
      <c r="C8" s="10" t="s">
        <v>7</v>
      </c>
      <c r="D8" s="11" t="s">
        <v>644</v>
      </c>
      <c r="E8" s="9" t="s">
        <v>819</v>
      </c>
      <c r="F8" s="33">
        <v>360</v>
      </c>
      <c r="G8" s="5"/>
      <c r="H8" s="8"/>
    </row>
    <row r="9" spans="1:8" ht="25.5">
      <c r="A9" s="9">
        <v>301</v>
      </c>
      <c r="B9" s="73" t="s">
        <v>121</v>
      </c>
      <c r="C9" s="10" t="s">
        <v>101</v>
      </c>
      <c r="D9" s="11" t="s">
        <v>696</v>
      </c>
      <c r="E9" s="9" t="s">
        <v>99</v>
      </c>
      <c r="F9" s="41">
        <v>2.2</v>
      </c>
      <c r="G9" s="14"/>
      <c r="H9" s="14"/>
    </row>
    <row r="10" spans="1:8" ht="25.5">
      <c r="A10" s="9">
        <v>302</v>
      </c>
      <c r="B10" s="73" t="s">
        <v>122</v>
      </c>
      <c r="C10" s="10" t="s">
        <v>101</v>
      </c>
      <c r="D10" s="11" t="s">
        <v>643</v>
      </c>
      <c r="E10" s="9" t="s">
        <v>99</v>
      </c>
      <c r="F10" s="41">
        <v>278</v>
      </c>
      <c r="G10" s="14"/>
      <c r="H10" s="14"/>
    </row>
    <row r="11" spans="1:8" s="21" customFormat="1" ht="25.5">
      <c r="A11" s="9">
        <v>303</v>
      </c>
      <c r="B11" s="73" t="s">
        <v>123</v>
      </c>
      <c r="C11" s="10" t="s">
        <v>101</v>
      </c>
      <c r="D11" s="11" t="s">
        <v>747</v>
      </c>
      <c r="E11" s="9" t="s">
        <v>731</v>
      </c>
      <c r="F11" s="41">
        <v>300</v>
      </c>
      <c r="G11" s="14"/>
      <c r="H11" s="14"/>
    </row>
    <row r="12" spans="1:8" s="21" customFormat="1" ht="15">
      <c r="A12" s="9">
        <v>304</v>
      </c>
      <c r="B12" s="73" t="s">
        <v>124</v>
      </c>
      <c r="C12" s="10" t="s">
        <v>101</v>
      </c>
      <c r="D12" s="11" t="s">
        <v>740</v>
      </c>
      <c r="E12" s="9" t="s">
        <v>731</v>
      </c>
      <c r="F12" s="41">
        <v>57</v>
      </c>
      <c r="G12" s="14"/>
      <c r="H12" s="14"/>
    </row>
    <row r="13" spans="1:8" ht="15">
      <c r="A13" s="5"/>
      <c r="B13" s="73"/>
      <c r="C13" s="6"/>
      <c r="D13" s="7" t="s">
        <v>748</v>
      </c>
      <c r="E13" s="111"/>
      <c r="F13" s="112"/>
      <c r="G13" s="112"/>
      <c r="H13" s="113"/>
    </row>
    <row r="14" spans="1:8" ht="13.5" thickBot="1">
      <c r="A14" s="9">
        <v>305</v>
      </c>
      <c r="B14" s="73" t="s">
        <v>125</v>
      </c>
      <c r="C14" s="10" t="s">
        <v>101</v>
      </c>
      <c r="D14" s="11" t="s">
        <v>641</v>
      </c>
      <c r="E14" s="9" t="s">
        <v>741</v>
      </c>
      <c r="F14" s="41">
        <v>4</v>
      </c>
      <c r="G14" s="14"/>
      <c r="H14" s="14"/>
    </row>
    <row r="15" spans="1:8" ht="12.75">
      <c r="A15" s="129" t="s">
        <v>598</v>
      </c>
      <c r="B15" s="130"/>
      <c r="C15" s="130"/>
      <c r="D15" s="130"/>
      <c r="E15" s="130"/>
      <c r="F15" s="130"/>
      <c r="G15" s="130"/>
      <c r="H15" s="87"/>
    </row>
    <row r="16" spans="1:8" s="32" customFormat="1" ht="12.75">
      <c r="A16" s="107" t="s">
        <v>734</v>
      </c>
      <c r="B16" s="108"/>
      <c r="C16" s="108"/>
      <c r="D16" s="108"/>
      <c r="E16" s="108"/>
      <c r="F16" s="108"/>
      <c r="G16" s="108"/>
      <c r="H16" s="124"/>
    </row>
    <row r="17" spans="1:8" s="21" customFormat="1" ht="48" customHeight="1">
      <c r="A17" s="5"/>
      <c r="B17" s="73"/>
      <c r="C17" s="6"/>
      <c r="D17" s="7" t="s">
        <v>20</v>
      </c>
      <c r="E17" s="5"/>
      <c r="F17" s="69"/>
      <c r="G17" s="5"/>
      <c r="H17" s="8"/>
    </row>
    <row r="18" spans="1:10" ht="12.75">
      <c r="A18" s="9">
        <v>306</v>
      </c>
      <c r="B18" s="73" t="s">
        <v>126</v>
      </c>
      <c r="C18" s="10" t="s">
        <v>7</v>
      </c>
      <c r="D18" s="11" t="s">
        <v>752</v>
      </c>
      <c r="E18" s="9" t="s">
        <v>731</v>
      </c>
      <c r="F18" s="33">
        <v>832</v>
      </c>
      <c r="G18" s="14"/>
      <c r="H18" s="14"/>
      <c r="J18" s="20">
        <f>F18+F19+F36</f>
        <v>1264</v>
      </c>
    </row>
    <row r="19" spans="1:8" ht="12.75">
      <c r="A19" s="9">
        <v>307</v>
      </c>
      <c r="B19" s="73" t="s">
        <v>127</v>
      </c>
      <c r="C19" s="10" t="s">
        <v>7</v>
      </c>
      <c r="D19" s="11" t="s">
        <v>754</v>
      </c>
      <c r="E19" s="9" t="s">
        <v>731</v>
      </c>
      <c r="F19" s="33">
        <v>215</v>
      </c>
      <c r="G19" s="14"/>
      <c r="H19" s="14"/>
    </row>
    <row r="20" spans="1:8" s="3" customFormat="1" ht="51">
      <c r="A20" s="15"/>
      <c r="B20" s="73"/>
      <c r="C20" s="6"/>
      <c r="D20" s="16" t="s">
        <v>608</v>
      </c>
      <c r="E20" s="15"/>
      <c r="F20" s="70"/>
      <c r="G20" s="34"/>
      <c r="H20" s="26"/>
    </row>
    <row r="21" spans="1:8" ht="12.75">
      <c r="A21" s="9">
        <v>308</v>
      </c>
      <c r="B21" s="73" t="s">
        <v>128</v>
      </c>
      <c r="C21" s="10" t="s">
        <v>7</v>
      </c>
      <c r="D21" s="17" t="s">
        <v>735</v>
      </c>
      <c r="E21" s="9" t="s">
        <v>732</v>
      </c>
      <c r="F21" s="33">
        <v>14</v>
      </c>
      <c r="G21" s="14"/>
      <c r="H21" s="14"/>
    </row>
    <row r="22" spans="1:8" ht="12.75">
      <c r="A22" s="9">
        <v>309</v>
      </c>
      <c r="B22" s="73" t="s">
        <v>129</v>
      </c>
      <c r="C22" s="10" t="s">
        <v>7</v>
      </c>
      <c r="D22" s="17" t="s">
        <v>759</v>
      </c>
      <c r="E22" s="9" t="s">
        <v>732</v>
      </c>
      <c r="F22" s="33">
        <v>1</v>
      </c>
      <c r="G22" s="14"/>
      <c r="H22" s="14"/>
    </row>
    <row r="23" spans="1:8" s="3" customFormat="1" ht="48" customHeight="1">
      <c r="A23" s="15"/>
      <c r="B23" s="73"/>
      <c r="C23" s="6"/>
      <c r="D23" s="16" t="s">
        <v>14</v>
      </c>
      <c r="E23" s="15"/>
      <c r="F23" s="70"/>
      <c r="G23" s="34"/>
      <c r="H23" s="26"/>
    </row>
    <row r="24" spans="1:8" ht="12.75">
      <c r="A24" s="9">
        <v>310</v>
      </c>
      <c r="B24" s="73" t="s">
        <v>130</v>
      </c>
      <c r="C24" s="10" t="s">
        <v>7</v>
      </c>
      <c r="D24" s="17" t="s">
        <v>69</v>
      </c>
      <c r="E24" s="9" t="s">
        <v>732</v>
      </c>
      <c r="F24" s="33">
        <v>20</v>
      </c>
      <c r="G24" s="14"/>
      <c r="H24" s="14"/>
    </row>
    <row r="25" spans="1:8" s="21" customFormat="1" ht="47.25" customHeight="1">
      <c r="A25" s="5"/>
      <c r="B25" s="73"/>
      <c r="C25" s="6"/>
      <c r="D25" s="7" t="s">
        <v>15</v>
      </c>
      <c r="E25" s="5"/>
      <c r="F25" s="69"/>
      <c r="G25" s="5"/>
      <c r="H25" s="8"/>
    </row>
    <row r="26" spans="1:8" ht="12.75">
      <c r="A26" s="9">
        <v>311</v>
      </c>
      <c r="B26" s="73" t="s">
        <v>131</v>
      </c>
      <c r="C26" s="10" t="s">
        <v>7</v>
      </c>
      <c r="D26" s="11" t="s">
        <v>736</v>
      </c>
      <c r="E26" s="9" t="s">
        <v>732</v>
      </c>
      <c r="F26" s="33">
        <v>46</v>
      </c>
      <c r="G26" s="14"/>
      <c r="H26" s="14"/>
    </row>
    <row r="27" spans="1:10" s="21" customFormat="1" ht="27" customHeight="1">
      <c r="A27" s="5"/>
      <c r="B27" s="73"/>
      <c r="C27" s="6"/>
      <c r="D27" s="7" t="s">
        <v>59</v>
      </c>
      <c r="E27" s="5"/>
      <c r="F27" s="69"/>
      <c r="G27" s="5"/>
      <c r="H27" s="8"/>
      <c r="J27" s="35"/>
    </row>
    <row r="28" spans="1:8" ht="13.5" thickBot="1">
      <c r="A28" s="9">
        <v>312</v>
      </c>
      <c r="B28" s="73" t="s">
        <v>132</v>
      </c>
      <c r="C28" s="10" t="s">
        <v>7</v>
      </c>
      <c r="D28" s="11" t="s">
        <v>760</v>
      </c>
      <c r="E28" s="9" t="s">
        <v>731</v>
      </c>
      <c r="F28" s="33">
        <v>69</v>
      </c>
      <c r="G28" s="14"/>
      <c r="H28" s="14"/>
    </row>
    <row r="29" spans="1:8" ht="12.75">
      <c r="A29" s="129" t="s">
        <v>598</v>
      </c>
      <c r="B29" s="130"/>
      <c r="C29" s="130"/>
      <c r="D29" s="130"/>
      <c r="E29" s="130"/>
      <c r="F29" s="130"/>
      <c r="G29" s="130"/>
      <c r="H29" s="87"/>
    </row>
    <row r="30" spans="1:8" s="32" customFormat="1" ht="12.75">
      <c r="A30" s="107" t="s">
        <v>612</v>
      </c>
      <c r="B30" s="108"/>
      <c r="C30" s="108"/>
      <c r="D30" s="108"/>
      <c r="E30" s="108"/>
      <c r="F30" s="108"/>
      <c r="G30" s="108"/>
      <c r="H30" s="124"/>
    </row>
    <row r="31" spans="1:8" s="21" customFormat="1" ht="58.5" customHeight="1">
      <c r="A31" s="5"/>
      <c r="B31" s="73"/>
      <c r="C31" s="6"/>
      <c r="D31" s="7" t="s">
        <v>770</v>
      </c>
      <c r="E31" s="5"/>
      <c r="F31" s="69"/>
      <c r="G31" s="5"/>
      <c r="H31" s="8"/>
    </row>
    <row r="32" spans="1:8" ht="38.25">
      <c r="A32" s="9">
        <v>313</v>
      </c>
      <c r="B32" s="73" t="s">
        <v>133</v>
      </c>
      <c r="C32" s="10" t="s">
        <v>80</v>
      </c>
      <c r="D32" s="11" t="s">
        <v>767</v>
      </c>
      <c r="E32" s="9" t="s">
        <v>732</v>
      </c>
      <c r="F32" s="33">
        <f>ROUND(1,0)</f>
        <v>1</v>
      </c>
      <c r="G32" s="14"/>
      <c r="H32" s="14"/>
    </row>
    <row r="33" spans="1:8" ht="25.5">
      <c r="A33" s="9">
        <v>314</v>
      </c>
      <c r="B33" s="73" t="s">
        <v>134</v>
      </c>
      <c r="C33" s="10" t="s">
        <v>80</v>
      </c>
      <c r="D33" s="11" t="s">
        <v>771</v>
      </c>
      <c r="E33" s="9" t="s">
        <v>732</v>
      </c>
      <c r="F33" s="33">
        <f>ROUND(1,0)</f>
        <v>1</v>
      </c>
      <c r="G33" s="14"/>
      <c r="H33" s="14"/>
    </row>
    <row r="34" spans="1:8" s="32" customFormat="1" ht="25.5">
      <c r="A34" s="30"/>
      <c r="B34" s="73"/>
      <c r="C34" s="18"/>
      <c r="D34" s="7" t="s">
        <v>605</v>
      </c>
      <c r="E34" s="30"/>
      <c r="F34" s="72"/>
      <c r="G34" s="30"/>
      <c r="H34" s="31"/>
    </row>
    <row r="35" spans="1:8" s="21" customFormat="1" ht="49.5" customHeight="1">
      <c r="A35" s="5"/>
      <c r="B35" s="73"/>
      <c r="C35" s="6"/>
      <c r="D35" s="7" t="s">
        <v>16</v>
      </c>
      <c r="E35" s="5"/>
      <c r="F35" s="69"/>
      <c r="G35" s="5"/>
      <c r="H35" s="8"/>
    </row>
    <row r="36" spans="1:8" ht="13.5" thickBot="1">
      <c r="A36" s="9">
        <v>315</v>
      </c>
      <c r="B36" s="73" t="s">
        <v>135</v>
      </c>
      <c r="C36" s="10" t="s">
        <v>80</v>
      </c>
      <c r="D36" s="11" t="s">
        <v>54</v>
      </c>
      <c r="E36" s="9" t="s">
        <v>731</v>
      </c>
      <c r="F36" s="33">
        <v>217</v>
      </c>
      <c r="G36" s="14"/>
      <c r="H36" s="14"/>
    </row>
    <row r="37" spans="1:8" ht="12.75">
      <c r="A37" s="129" t="s">
        <v>598</v>
      </c>
      <c r="B37" s="130"/>
      <c r="C37" s="130"/>
      <c r="D37" s="130"/>
      <c r="E37" s="130"/>
      <c r="F37" s="130"/>
      <c r="G37" s="130"/>
      <c r="H37" s="87"/>
    </row>
    <row r="38" spans="1:8" ht="12.75">
      <c r="A38" s="125" t="s">
        <v>22</v>
      </c>
      <c r="B38" s="126"/>
      <c r="C38" s="127"/>
      <c r="D38" s="127"/>
      <c r="E38" s="127"/>
      <c r="F38" s="127"/>
      <c r="G38" s="127"/>
      <c r="H38" s="128"/>
    </row>
    <row r="39" spans="1:8" ht="25.5">
      <c r="A39" s="15"/>
      <c r="B39" s="74"/>
      <c r="C39" s="6"/>
      <c r="D39" s="16" t="s">
        <v>627</v>
      </c>
      <c r="E39" s="15"/>
      <c r="F39" s="70"/>
      <c r="G39" s="34"/>
      <c r="H39" s="26"/>
    </row>
    <row r="40" spans="1:8" ht="15">
      <c r="A40" s="15"/>
      <c r="B40" s="74"/>
      <c r="C40" s="6"/>
      <c r="D40" s="16" t="s">
        <v>628</v>
      </c>
      <c r="E40" s="15"/>
      <c r="F40" s="70"/>
      <c r="G40" s="34"/>
      <c r="H40" s="26"/>
    </row>
    <row r="41" spans="1:8" ht="25.5">
      <c r="A41" s="9">
        <v>316</v>
      </c>
      <c r="B41" s="73" t="s">
        <v>136</v>
      </c>
      <c r="C41" s="10" t="s">
        <v>29</v>
      </c>
      <c r="D41" s="17" t="s">
        <v>27</v>
      </c>
      <c r="E41" s="9" t="s">
        <v>732</v>
      </c>
      <c r="F41" s="41">
        <f>ROUND(1,0)</f>
        <v>1</v>
      </c>
      <c r="G41" s="14"/>
      <c r="H41" s="14"/>
    </row>
    <row r="42" spans="1:8" ht="24.75" customHeight="1">
      <c r="A42" s="5"/>
      <c r="B42" s="73"/>
      <c r="C42" s="6"/>
      <c r="D42" s="7" t="s">
        <v>26</v>
      </c>
      <c r="E42" s="5"/>
      <c r="F42" s="69"/>
      <c r="G42" s="5"/>
      <c r="H42" s="8"/>
    </row>
    <row r="43" spans="1:8" ht="29.25" customHeight="1">
      <c r="A43" s="9">
        <v>317</v>
      </c>
      <c r="B43" s="73" t="s">
        <v>137</v>
      </c>
      <c r="C43" s="10" t="s">
        <v>29</v>
      </c>
      <c r="D43" s="11" t="s">
        <v>782</v>
      </c>
      <c r="E43" s="9" t="s">
        <v>731</v>
      </c>
      <c r="F43" s="41">
        <v>40</v>
      </c>
      <c r="G43" s="14"/>
      <c r="H43" s="14"/>
    </row>
    <row r="44" spans="1:8" ht="15">
      <c r="A44" s="15"/>
      <c r="B44" s="74"/>
      <c r="C44" s="6"/>
      <c r="D44" s="16" t="s">
        <v>629</v>
      </c>
      <c r="E44" s="15"/>
      <c r="F44" s="70"/>
      <c r="G44" s="34"/>
      <c r="H44" s="26"/>
    </row>
    <row r="45" spans="1:8" ht="38.25">
      <c r="A45" s="9">
        <v>318</v>
      </c>
      <c r="B45" s="73" t="s">
        <v>138</v>
      </c>
      <c r="C45" s="10" t="s">
        <v>29</v>
      </c>
      <c r="D45" s="17" t="s">
        <v>630</v>
      </c>
      <c r="E45" s="9" t="s">
        <v>732</v>
      </c>
      <c r="F45" s="41">
        <v>2</v>
      </c>
      <c r="G45" s="14"/>
      <c r="H45" s="14"/>
    </row>
    <row r="46" spans="1:8" ht="15">
      <c r="A46" s="5"/>
      <c r="B46" s="73"/>
      <c r="C46" s="6"/>
      <c r="D46" s="7" t="s">
        <v>724</v>
      </c>
      <c r="E46" s="5"/>
      <c r="F46" s="69"/>
      <c r="G46" s="5"/>
      <c r="H46" s="8"/>
    </row>
    <row r="47" spans="1:8" ht="25.5">
      <c r="A47" s="9">
        <v>319</v>
      </c>
      <c r="B47" s="73" t="s">
        <v>139</v>
      </c>
      <c r="C47" s="10" t="s">
        <v>29</v>
      </c>
      <c r="D47" s="49" t="s">
        <v>631</v>
      </c>
      <c r="E47" s="9" t="s">
        <v>732</v>
      </c>
      <c r="F47" s="41">
        <v>1</v>
      </c>
      <c r="G47" s="14"/>
      <c r="H47" s="14"/>
    </row>
    <row r="48" spans="1:8" ht="25.5">
      <c r="A48" s="9">
        <v>320</v>
      </c>
      <c r="B48" s="73" t="s">
        <v>140</v>
      </c>
      <c r="C48" s="10" t="s">
        <v>29</v>
      </c>
      <c r="D48" s="49" t="s">
        <v>632</v>
      </c>
      <c r="E48" s="9" t="s">
        <v>732</v>
      </c>
      <c r="F48" s="41">
        <v>1</v>
      </c>
      <c r="G48" s="14"/>
      <c r="H48" s="14"/>
    </row>
    <row r="49" spans="1:8" ht="25.5">
      <c r="A49" s="9">
        <v>321</v>
      </c>
      <c r="B49" s="73" t="s">
        <v>141</v>
      </c>
      <c r="C49" s="10" t="s">
        <v>29</v>
      </c>
      <c r="D49" s="49" t="s">
        <v>633</v>
      </c>
      <c r="E49" s="9" t="s">
        <v>732</v>
      </c>
      <c r="F49" s="41">
        <v>8</v>
      </c>
      <c r="G49" s="14"/>
      <c r="H49" s="14"/>
    </row>
    <row r="50" spans="1:8" ht="25.5">
      <c r="A50" s="9">
        <v>322</v>
      </c>
      <c r="B50" s="73" t="s">
        <v>142</v>
      </c>
      <c r="C50" s="10" t="s">
        <v>29</v>
      </c>
      <c r="D50" s="49" t="s">
        <v>634</v>
      </c>
      <c r="E50" s="9" t="s">
        <v>732</v>
      </c>
      <c r="F50" s="41">
        <v>23</v>
      </c>
      <c r="G50" s="14"/>
      <c r="H50" s="14"/>
    </row>
    <row r="51" spans="1:8" ht="25.5">
      <c r="A51" s="9">
        <v>323</v>
      </c>
      <c r="B51" s="73" t="s">
        <v>143</v>
      </c>
      <c r="C51" s="10" t="s">
        <v>29</v>
      </c>
      <c r="D51" s="49" t="s">
        <v>635</v>
      </c>
      <c r="E51" s="9" t="s">
        <v>732</v>
      </c>
      <c r="F51" s="41">
        <v>1</v>
      </c>
      <c r="G51" s="14"/>
      <c r="H51" s="14"/>
    </row>
    <row r="52" spans="1:8" ht="12.75">
      <c r="A52" s="9">
        <v>324</v>
      </c>
      <c r="B52" s="73" t="s">
        <v>144</v>
      </c>
      <c r="C52" s="10" t="s">
        <v>29</v>
      </c>
      <c r="D52" s="49" t="s">
        <v>636</v>
      </c>
      <c r="E52" s="9" t="s">
        <v>732</v>
      </c>
      <c r="F52" s="41">
        <v>1</v>
      </c>
      <c r="G52" s="14"/>
      <c r="H52" s="14"/>
    </row>
    <row r="53" spans="1:8" ht="25.5">
      <c r="A53" s="5"/>
      <c r="B53" s="73"/>
      <c r="C53" s="6"/>
      <c r="D53" s="7" t="s">
        <v>637</v>
      </c>
      <c r="E53" s="5"/>
      <c r="F53" s="69"/>
      <c r="G53" s="5"/>
      <c r="H53" s="8"/>
    </row>
    <row r="54" spans="1:8" ht="41.25">
      <c r="A54" s="9">
        <v>325</v>
      </c>
      <c r="B54" s="73" t="s">
        <v>145</v>
      </c>
      <c r="C54" s="10" t="s">
        <v>29</v>
      </c>
      <c r="D54" s="11" t="s">
        <v>4</v>
      </c>
      <c r="E54" s="9" t="s">
        <v>731</v>
      </c>
      <c r="F54" s="41">
        <v>61</v>
      </c>
      <c r="G54" s="14"/>
      <c r="H54" s="14"/>
    </row>
    <row r="55" spans="1:8" ht="41.25">
      <c r="A55" s="9">
        <f>A54+1</f>
        <v>326</v>
      </c>
      <c r="B55" s="73" t="s">
        <v>146</v>
      </c>
      <c r="C55" s="10" t="s">
        <v>29</v>
      </c>
      <c r="D55" s="11" t="s">
        <v>638</v>
      </c>
      <c r="E55" s="9" t="s">
        <v>731</v>
      </c>
      <c r="F55" s="41">
        <v>16</v>
      </c>
      <c r="G55" s="14"/>
      <c r="H55" s="14"/>
    </row>
    <row r="56" spans="1:8" ht="12.75">
      <c r="A56" s="9">
        <f>A55+1</f>
        <v>327</v>
      </c>
      <c r="B56" s="73" t="s">
        <v>147</v>
      </c>
      <c r="C56" s="10" t="s">
        <v>29</v>
      </c>
      <c r="D56" s="11" t="s">
        <v>639</v>
      </c>
      <c r="E56" s="9" t="s">
        <v>731</v>
      </c>
      <c r="F56" s="41">
        <v>17</v>
      </c>
      <c r="G56" s="14"/>
      <c r="H56" s="14"/>
    </row>
    <row r="57" spans="1:8" s="42" customFormat="1" ht="25.5">
      <c r="A57" s="44"/>
      <c r="B57" s="76"/>
      <c r="C57" s="43"/>
      <c r="D57" s="45" t="s">
        <v>611</v>
      </c>
      <c r="E57" s="46"/>
      <c r="F57" s="69"/>
      <c r="G57" s="46"/>
      <c r="H57" s="47"/>
    </row>
    <row r="58" spans="1:8" s="42" customFormat="1" ht="51.75" thickBot="1">
      <c r="A58" s="48">
        <v>328</v>
      </c>
      <c r="B58" s="73" t="s">
        <v>148</v>
      </c>
      <c r="C58" s="10" t="s">
        <v>29</v>
      </c>
      <c r="D58" s="49" t="s">
        <v>640</v>
      </c>
      <c r="E58" s="50" t="s">
        <v>732</v>
      </c>
      <c r="F58" s="41">
        <v>1</v>
      </c>
      <c r="G58" s="14"/>
      <c r="H58" s="14"/>
    </row>
    <row r="59" spans="1:8" ht="12.75">
      <c r="A59" s="129" t="s">
        <v>598</v>
      </c>
      <c r="B59" s="130"/>
      <c r="C59" s="130"/>
      <c r="D59" s="130"/>
      <c r="E59" s="130"/>
      <c r="F59" s="130"/>
      <c r="G59" s="130"/>
      <c r="H59" s="87"/>
    </row>
    <row r="60" spans="1:8" s="32" customFormat="1" ht="12.75">
      <c r="A60" s="107" t="s">
        <v>755</v>
      </c>
      <c r="B60" s="108"/>
      <c r="C60" s="108"/>
      <c r="D60" s="108"/>
      <c r="E60" s="108"/>
      <c r="F60" s="108"/>
      <c r="G60" s="108"/>
      <c r="H60" s="124"/>
    </row>
    <row r="61" spans="1:8" s="21" customFormat="1" ht="47.25" customHeight="1">
      <c r="A61" s="5"/>
      <c r="B61" s="73"/>
      <c r="C61" s="6"/>
      <c r="D61" s="7" t="s">
        <v>20</v>
      </c>
      <c r="E61" s="5"/>
      <c r="F61" s="69"/>
      <c r="G61" s="5"/>
      <c r="H61" s="8"/>
    </row>
    <row r="62" spans="1:10" ht="12.75">
      <c r="A62" s="9">
        <v>329</v>
      </c>
      <c r="B62" s="73" t="s">
        <v>149</v>
      </c>
      <c r="C62" s="10" t="s">
        <v>9</v>
      </c>
      <c r="D62" s="11" t="s">
        <v>756</v>
      </c>
      <c r="E62" s="9" t="s">
        <v>731</v>
      </c>
      <c r="F62" s="33">
        <v>805</v>
      </c>
      <c r="G62" s="14"/>
      <c r="H62" s="14"/>
      <c r="J62" s="37">
        <f>F62+F63</f>
        <v>999</v>
      </c>
    </row>
    <row r="63" spans="1:8" ht="12.75">
      <c r="A63" s="9">
        <v>330</v>
      </c>
      <c r="B63" s="73" t="s">
        <v>150</v>
      </c>
      <c r="C63" s="10" t="s">
        <v>9</v>
      </c>
      <c r="D63" s="11" t="s">
        <v>752</v>
      </c>
      <c r="E63" s="9" t="s">
        <v>731</v>
      </c>
      <c r="F63" s="33">
        <v>194</v>
      </c>
      <c r="G63" s="14"/>
      <c r="H63" s="14"/>
    </row>
    <row r="64" spans="1:8" s="3" customFormat="1" ht="51">
      <c r="A64" s="15"/>
      <c r="B64" s="73"/>
      <c r="C64" s="6"/>
      <c r="D64" s="16" t="s">
        <v>608</v>
      </c>
      <c r="E64" s="15"/>
      <c r="F64" s="70"/>
      <c r="G64" s="34"/>
      <c r="H64" s="26"/>
    </row>
    <row r="65" spans="1:8" ht="12.75">
      <c r="A65" s="9">
        <v>331</v>
      </c>
      <c r="B65" s="73" t="s">
        <v>151</v>
      </c>
      <c r="C65" s="10" t="s">
        <v>9</v>
      </c>
      <c r="D65" s="17" t="s">
        <v>735</v>
      </c>
      <c r="E65" s="9" t="s">
        <v>732</v>
      </c>
      <c r="F65" s="33">
        <v>15</v>
      </c>
      <c r="G65" s="14"/>
      <c r="H65" s="14"/>
    </row>
    <row r="66" spans="1:8" s="21" customFormat="1" ht="52.5" customHeight="1">
      <c r="A66" s="5"/>
      <c r="B66" s="73"/>
      <c r="C66" s="6"/>
      <c r="D66" s="7" t="s">
        <v>15</v>
      </c>
      <c r="E66" s="5"/>
      <c r="F66" s="69"/>
      <c r="G66" s="5"/>
      <c r="H66" s="8"/>
    </row>
    <row r="67" spans="1:8" ht="12.75">
      <c r="A67" s="9">
        <v>332</v>
      </c>
      <c r="B67" s="73" t="s">
        <v>152</v>
      </c>
      <c r="C67" s="10" t="s">
        <v>9</v>
      </c>
      <c r="D67" s="11" t="s">
        <v>69</v>
      </c>
      <c r="E67" s="9" t="s">
        <v>732</v>
      </c>
      <c r="F67" s="33">
        <v>17</v>
      </c>
      <c r="G67" s="14"/>
      <c r="H67" s="14"/>
    </row>
    <row r="68" spans="1:10" s="21" customFormat="1" ht="28.5" customHeight="1">
      <c r="A68" s="5"/>
      <c r="B68" s="73"/>
      <c r="C68" s="6"/>
      <c r="D68" s="7" t="s">
        <v>59</v>
      </c>
      <c r="E68" s="5"/>
      <c r="F68" s="69"/>
      <c r="G68" s="5"/>
      <c r="H68" s="8"/>
      <c r="J68" s="35"/>
    </row>
    <row r="69" spans="1:8" ht="12.75">
      <c r="A69" s="9">
        <v>333</v>
      </c>
      <c r="B69" s="73" t="s">
        <v>153</v>
      </c>
      <c r="C69" s="10" t="s">
        <v>9</v>
      </c>
      <c r="D69" s="11" t="s">
        <v>761</v>
      </c>
      <c r="E69" s="9" t="s">
        <v>731</v>
      </c>
      <c r="F69" s="33">
        <v>11</v>
      </c>
      <c r="G69" s="14"/>
      <c r="H69" s="14"/>
    </row>
    <row r="70" spans="1:8" ht="12.75">
      <c r="A70" s="9">
        <v>334</v>
      </c>
      <c r="B70" s="73" t="s">
        <v>154</v>
      </c>
      <c r="C70" s="10" t="s">
        <v>9</v>
      </c>
      <c r="D70" s="11" t="s">
        <v>762</v>
      </c>
      <c r="E70" s="9" t="s">
        <v>731</v>
      </c>
      <c r="F70" s="33">
        <v>29</v>
      </c>
      <c r="G70" s="14"/>
      <c r="H70" s="14"/>
    </row>
    <row r="71" spans="1:8" s="3" customFormat="1" ht="38.25">
      <c r="A71" s="15"/>
      <c r="B71" s="73"/>
      <c r="C71" s="6"/>
      <c r="D71" s="7" t="s">
        <v>74</v>
      </c>
      <c r="E71" s="15"/>
      <c r="F71" s="70"/>
      <c r="G71" s="34"/>
      <c r="H71" s="26"/>
    </row>
    <row r="72" spans="1:8" ht="25.5">
      <c r="A72" s="9">
        <v>335</v>
      </c>
      <c r="B72" s="73" t="s">
        <v>155</v>
      </c>
      <c r="C72" s="10" t="s">
        <v>9</v>
      </c>
      <c r="D72" s="11" t="s">
        <v>769</v>
      </c>
      <c r="E72" s="9" t="s">
        <v>732</v>
      </c>
      <c r="F72" s="33">
        <f>ROUND(1,0)</f>
        <v>1</v>
      </c>
      <c r="G72" s="14"/>
      <c r="H72" s="14"/>
    </row>
    <row r="73" spans="1:8" ht="15.75">
      <c r="A73" s="9">
        <v>336</v>
      </c>
      <c r="B73" s="73" t="s">
        <v>156</v>
      </c>
      <c r="C73" s="10" t="s">
        <v>9</v>
      </c>
      <c r="D73" s="11" t="s">
        <v>768</v>
      </c>
      <c r="E73" s="9" t="s">
        <v>732</v>
      </c>
      <c r="F73" s="33">
        <f>ROUND(1,0)</f>
        <v>1</v>
      </c>
      <c r="G73" s="14"/>
      <c r="H73" s="14"/>
    </row>
    <row r="74" spans="1:8" s="3" customFormat="1" ht="38.25">
      <c r="A74" s="15"/>
      <c r="B74" s="73"/>
      <c r="C74" s="6"/>
      <c r="D74" s="7" t="s">
        <v>763</v>
      </c>
      <c r="E74" s="15"/>
      <c r="F74" s="70"/>
      <c r="G74" s="34"/>
      <c r="H74" s="26"/>
    </row>
    <row r="75" spans="1:8" ht="25.5">
      <c r="A75" s="9">
        <v>337</v>
      </c>
      <c r="B75" s="73" t="s">
        <v>157</v>
      </c>
      <c r="C75" s="10" t="s">
        <v>9</v>
      </c>
      <c r="D75" s="11" t="s">
        <v>765</v>
      </c>
      <c r="E75" s="9" t="s">
        <v>732</v>
      </c>
      <c r="F75" s="33">
        <f>ROUND(1,0)</f>
        <v>1</v>
      </c>
      <c r="G75" s="14"/>
      <c r="H75" s="14"/>
    </row>
    <row r="76" spans="1:8" ht="26.25" thickBot="1">
      <c r="A76" s="9">
        <v>338</v>
      </c>
      <c r="B76" s="73" t="s">
        <v>158</v>
      </c>
      <c r="C76" s="10" t="s">
        <v>9</v>
      </c>
      <c r="D76" s="11" t="s">
        <v>766</v>
      </c>
      <c r="E76" s="9" t="s">
        <v>732</v>
      </c>
      <c r="F76" s="33">
        <f>ROUND(1,0)</f>
        <v>1</v>
      </c>
      <c r="G76" s="14"/>
      <c r="H76" s="14"/>
    </row>
    <row r="77" spans="1:8" ht="12.75">
      <c r="A77" s="129" t="s">
        <v>598</v>
      </c>
      <c r="B77" s="130"/>
      <c r="C77" s="130"/>
      <c r="D77" s="130"/>
      <c r="E77" s="130"/>
      <c r="F77" s="130"/>
      <c r="G77" s="130"/>
      <c r="H77" s="87"/>
    </row>
    <row r="78" spans="1:8" s="32" customFormat="1" ht="12.75">
      <c r="A78" s="107" t="s">
        <v>776</v>
      </c>
      <c r="B78" s="108"/>
      <c r="C78" s="108"/>
      <c r="D78" s="108"/>
      <c r="E78" s="108"/>
      <c r="F78" s="108"/>
      <c r="G78" s="108"/>
      <c r="H78" s="124"/>
    </row>
    <row r="79" spans="1:8" s="21" customFormat="1" ht="51.75" customHeight="1">
      <c r="A79" s="5"/>
      <c r="B79" s="73"/>
      <c r="C79" s="6"/>
      <c r="D79" s="7" t="s">
        <v>16</v>
      </c>
      <c r="E79" s="5"/>
      <c r="F79" s="69"/>
      <c r="G79" s="5"/>
      <c r="H79" s="8"/>
    </row>
    <row r="80" spans="1:10" ht="12.75">
      <c r="A80" s="9">
        <v>339</v>
      </c>
      <c r="B80" s="73" t="s">
        <v>159</v>
      </c>
      <c r="C80" s="10" t="s">
        <v>8</v>
      </c>
      <c r="D80" s="11" t="s">
        <v>615</v>
      </c>
      <c r="E80" s="9" t="s">
        <v>731</v>
      </c>
      <c r="F80" s="33">
        <v>635</v>
      </c>
      <c r="G80" s="14"/>
      <c r="H80" s="14"/>
      <c r="J80" s="37">
        <f>F80+F82+F81</f>
        <v>818.5</v>
      </c>
    </row>
    <row r="81" spans="1:10" ht="12.75">
      <c r="A81" s="9">
        <v>340</v>
      </c>
      <c r="B81" s="73" t="s">
        <v>160</v>
      </c>
      <c r="C81" s="10" t="s">
        <v>8</v>
      </c>
      <c r="D81" s="11" t="s">
        <v>616</v>
      </c>
      <c r="E81" s="9" t="s">
        <v>731</v>
      </c>
      <c r="F81" s="33">
        <v>3.5</v>
      </c>
      <c r="G81" s="14"/>
      <c r="H81" s="14"/>
      <c r="J81" s="37"/>
    </row>
    <row r="82" spans="1:8" ht="12.75">
      <c r="A82" s="9">
        <v>341</v>
      </c>
      <c r="B82" s="73" t="s">
        <v>161</v>
      </c>
      <c r="C82" s="10" t="s">
        <v>8</v>
      </c>
      <c r="D82" s="11" t="s">
        <v>617</v>
      </c>
      <c r="E82" s="9" t="s">
        <v>731</v>
      </c>
      <c r="F82" s="33">
        <v>180</v>
      </c>
      <c r="G82" s="14"/>
      <c r="H82" s="14"/>
    </row>
    <row r="83" spans="1:8" s="3" customFormat="1" ht="25.5">
      <c r="A83" s="15"/>
      <c r="B83" s="73"/>
      <c r="C83" s="6"/>
      <c r="D83" s="16" t="s">
        <v>622</v>
      </c>
      <c r="E83" s="15"/>
      <c r="F83" s="70"/>
      <c r="G83" s="34"/>
      <c r="H83" s="26"/>
    </row>
    <row r="84" spans="1:8" ht="12.75">
      <c r="A84" s="9">
        <v>342</v>
      </c>
      <c r="B84" s="73" t="s">
        <v>162</v>
      </c>
      <c r="C84" s="10" t="s">
        <v>8</v>
      </c>
      <c r="D84" s="17" t="s">
        <v>779</v>
      </c>
      <c r="E84" s="9" t="s">
        <v>732</v>
      </c>
      <c r="F84" s="33">
        <v>4</v>
      </c>
      <c r="G84" s="14"/>
      <c r="H84" s="14"/>
    </row>
    <row r="85" spans="1:8" ht="12.75">
      <c r="A85" s="9">
        <v>343</v>
      </c>
      <c r="B85" s="73" t="s">
        <v>163</v>
      </c>
      <c r="C85" s="10" t="s">
        <v>8</v>
      </c>
      <c r="D85" s="17" t="s">
        <v>621</v>
      </c>
      <c r="E85" s="9" t="s">
        <v>732</v>
      </c>
      <c r="F85" s="33">
        <v>5</v>
      </c>
      <c r="G85" s="14"/>
      <c r="H85" s="14"/>
    </row>
    <row r="86" spans="1:8" ht="12.75">
      <c r="A86" s="9">
        <v>344</v>
      </c>
      <c r="B86" s="73" t="s">
        <v>164</v>
      </c>
      <c r="C86" s="10" t="s">
        <v>8</v>
      </c>
      <c r="D86" s="17" t="s">
        <v>618</v>
      </c>
      <c r="E86" s="9" t="s">
        <v>732</v>
      </c>
      <c r="F86" s="33">
        <v>5</v>
      </c>
      <c r="G86" s="14"/>
      <c r="H86" s="14"/>
    </row>
    <row r="87" spans="1:8" ht="12.75">
      <c r="A87" s="9">
        <v>345</v>
      </c>
      <c r="B87" s="73" t="s">
        <v>165</v>
      </c>
      <c r="C87" s="10" t="s">
        <v>8</v>
      </c>
      <c r="D87" s="17" t="s">
        <v>619</v>
      </c>
      <c r="E87" s="9" t="s">
        <v>732</v>
      </c>
      <c r="F87" s="33">
        <v>58</v>
      </c>
      <c r="G87" s="14"/>
      <c r="H87" s="14"/>
    </row>
    <row r="88" spans="1:8" ht="12.75">
      <c r="A88" s="9">
        <v>346</v>
      </c>
      <c r="B88" s="73" t="s">
        <v>166</v>
      </c>
      <c r="C88" s="10"/>
      <c r="D88" s="17" t="s">
        <v>620</v>
      </c>
      <c r="E88" s="9"/>
      <c r="F88" s="33">
        <v>1</v>
      </c>
      <c r="G88" s="14"/>
      <c r="H88" s="14"/>
    </row>
    <row r="89" spans="1:8" ht="25.5">
      <c r="A89" s="9">
        <v>347</v>
      </c>
      <c r="B89" s="73" t="s">
        <v>167</v>
      </c>
      <c r="C89" s="10" t="s">
        <v>8</v>
      </c>
      <c r="D89" s="17" t="s">
        <v>623</v>
      </c>
      <c r="E89" s="9" t="s">
        <v>732</v>
      </c>
      <c r="F89" s="33">
        <v>6</v>
      </c>
      <c r="G89" s="14"/>
      <c r="H89" s="14"/>
    </row>
    <row r="90" spans="1:8" ht="25.5">
      <c r="A90" s="9">
        <v>348</v>
      </c>
      <c r="B90" s="73" t="s">
        <v>168</v>
      </c>
      <c r="C90" s="10" t="s">
        <v>8</v>
      </c>
      <c r="D90" s="17" t="s">
        <v>624</v>
      </c>
      <c r="E90" s="9" t="s">
        <v>732</v>
      </c>
      <c r="F90" s="33">
        <v>1</v>
      </c>
      <c r="G90" s="14"/>
      <c r="H90" s="14"/>
    </row>
    <row r="91" spans="1:8" ht="25.5">
      <c r="A91" s="9">
        <v>349</v>
      </c>
      <c r="B91" s="73" t="s">
        <v>169</v>
      </c>
      <c r="C91" s="10" t="s">
        <v>8</v>
      </c>
      <c r="D91" s="17" t="s">
        <v>625</v>
      </c>
      <c r="E91" s="9" t="s">
        <v>732</v>
      </c>
      <c r="F91" s="33">
        <v>1</v>
      </c>
      <c r="G91" s="14"/>
      <c r="H91" s="14"/>
    </row>
    <row r="92" spans="1:10" s="21" customFormat="1" ht="51">
      <c r="A92" s="5"/>
      <c r="B92" s="73"/>
      <c r="C92" s="6"/>
      <c r="D92" s="16" t="s">
        <v>626</v>
      </c>
      <c r="E92" s="15"/>
      <c r="F92" s="69"/>
      <c r="G92" s="5"/>
      <c r="H92" s="8"/>
      <c r="J92" s="35"/>
    </row>
    <row r="93" spans="1:8" ht="13.5" thickBot="1">
      <c r="A93" s="9">
        <v>350</v>
      </c>
      <c r="B93" s="73" t="s">
        <v>170</v>
      </c>
      <c r="C93" s="10" t="s">
        <v>8</v>
      </c>
      <c r="D93" s="17" t="s">
        <v>735</v>
      </c>
      <c r="E93" s="9" t="s">
        <v>732</v>
      </c>
      <c r="F93" s="33">
        <v>1</v>
      </c>
      <c r="G93" s="14"/>
      <c r="H93" s="14"/>
    </row>
    <row r="94" spans="1:8" ht="12.75">
      <c r="A94" s="129" t="s">
        <v>598</v>
      </c>
      <c r="B94" s="130"/>
      <c r="C94" s="130"/>
      <c r="D94" s="130"/>
      <c r="E94" s="130"/>
      <c r="F94" s="130"/>
      <c r="G94" s="130"/>
      <c r="H94" s="87"/>
    </row>
    <row r="95" spans="1:8" s="32" customFormat="1" ht="12.75">
      <c r="A95" s="125" t="s">
        <v>860</v>
      </c>
      <c r="B95" s="126"/>
      <c r="C95" s="127"/>
      <c r="D95" s="127"/>
      <c r="E95" s="127"/>
      <c r="F95" s="127"/>
      <c r="G95" s="127"/>
      <c r="H95" s="128"/>
    </row>
    <row r="96" spans="1:8" s="21" customFormat="1" ht="15">
      <c r="A96" s="5"/>
      <c r="B96" s="73"/>
      <c r="C96" s="6"/>
      <c r="D96" s="7" t="s">
        <v>749</v>
      </c>
      <c r="E96" s="5"/>
      <c r="F96" s="69"/>
      <c r="G96" s="5"/>
      <c r="H96" s="8"/>
    </row>
    <row r="97" spans="1:10" ht="51">
      <c r="A97" s="9">
        <v>351</v>
      </c>
      <c r="B97" s="73" t="s">
        <v>171</v>
      </c>
      <c r="C97" s="10" t="s">
        <v>613</v>
      </c>
      <c r="D97" s="11" t="s">
        <v>788</v>
      </c>
      <c r="E97" s="9" t="s">
        <v>99</v>
      </c>
      <c r="F97" s="33">
        <v>5586</v>
      </c>
      <c r="G97" s="14"/>
      <c r="H97" s="14"/>
      <c r="J97" s="20">
        <f>F97+F100+F101</f>
        <v>7185</v>
      </c>
    </row>
    <row r="98" spans="1:8" ht="38.25">
      <c r="A98" s="9">
        <v>352</v>
      </c>
      <c r="B98" s="73" t="s">
        <v>172</v>
      </c>
      <c r="C98" s="10" t="s">
        <v>613</v>
      </c>
      <c r="D98" s="11" t="s">
        <v>645</v>
      </c>
      <c r="E98" s="9" t="s">
        <v>731</v>
      </c>
      <c r="F98" s="33">
        <v>1968</v>
      </c>
      <c r="G98" s="14"/>
      <c r="H98" s="14"/>
    </row>
    <row r="99" spans="1:8" ht="25.5">
      <c r="A99" s="9">
        <v>353</v>
      </c>
      <c r="B99" s="73" t="s">
        <v>173</v>
      </c>
      <c r="C99" s="10" t="s">
        <v>613</v>
      </c>
      <c r="D99" s="11" t="s">
        <v>775</v>
      </c>
      <c r="E99" s="9" t="s">
        <v>731</v>
      </c>
      <c r="F99" s="33">
        <v>800</v>
      </c>
      <c r="G99" s="14"/>
      <c r="H99" s="14"/>
    </row>
    <row r="100" spans="1:8" ht="25.5">
      <c r="A100" s="9">
        <v>354</v>
      </c>
      <c r="B100" s="73" t="s">
        <v>174</v>
      </c>
      <c r="C100" s="10" t="s">
        <v>613</v>
      </c>
      <c r="D100" s="11" t="s">
        <v>774</v>
      </c>
      <c r="E100" s="9" t="s">
        <v>99</v>
      </c>
      <c r="F100" s="33">
        <v>1331</v>
      </c>
      <c r="G100" s="14"/>
      <c r="H100" s="14"/>
    </row>
    <row r="101" spans="1:8" ht="26.25" thickBot="1">
      <c r="A101" s="9">
        <v>355</v>
      </c>
      <c r="B101" s="73" t="s">
        <v>175</v>
      </c>
      <c r="C101" s="10" t="s">
        <v>613</v>
      </c>
      <c r="D101" s="11" t="s">
        <v>45</v>
      </c>
      <c r="E101" s="9" t="s">
        <v>99</v>
      </c>
      <c r="F101" s="33">
        <v>268</v>
      </c>
      <c r="G101" s="14"/>
      <c r="H101" s="14"/>
    </row>
    <row r="102" spans="1:8" ht="13.5" thickBot="1">
      <c r="A102" s="129" t="s">
        <v>598</v>
      </c>
      <c r="B102" s="130"/>
      <c r="C102" s="130"/>
      <c r="D102" s="130"/>
      <c r="E102" s="130"/>
      <c r="F102" s="130"/>
      <c r="G102" s="130"/>
      <c r="H102" s="87"/>
    </row>
    <row r="103" spans="1:8" ht="14.25" thickBot="1" thickTop="1">
      <c r="A103" s="136" t="s">
        <v>646</v>
      </c>
      <c r="B103" s="137"/>
      <c r="C103" s="137"/>
      <c r="D103" s="137"/>
      <c r="E103" s="137"/>
      <c r="F103" s="137"/>
      <c r="G103" s="138"/>
      <c r="H103" s="94"/>
    </row>
    <row r="104" spans="1:8" ht="13.5" thickBot="1">
      <c r="A104" s="131" t="s">
        <v>720</v>
      </c>
      <c r="B104" s="132"/>
      <c r="C104" s="132"/>
      <c r="D104" s="132"/>
      <c r="E104" s="132"/>
      <c r="F104" s="132"/>
      <c r="G104" s="132"/>
      <c r="H104" s="95"/>
    </row>
    <row r="105" spans="1:8" s="38" customFormat="1" ht="19.5" customHeight="1" thickBot="1">
      <c r="A105" s="133" t="s">
        <v>652</v>
      </c>
      <c r="B105" s="134"/>
      <c r="C105" s="134"/>
      <c r="D105" s="134"/>
      <c r="E105" s="134"/>
      <c r="F105" s="134"/>
      <c r="G105" s="135"/>
      <c r="H105" s="68"/>
    </row>
    <row r="106" ht="12.75">
      <c r="H106" s="20"/>
    </row>
    <row r="107" ht="12.75">
      <c r="H107" s="20"/>
    </row>
    <row r="108" ht="12.75">
      <c r="H108" s="20"/>
    </row>
    <row r="109" ht="12.75">
      <c r="H109" s="20"/>
    </row>
    <row r="110" ht="12.75">
      <c r="H110" s="20"/>
    </row>
    <row r="111" ht="12.75">
      <c r="H111" s="20"/>
    </row>
    <row r="112" ht="12.75">
      <c r="H112" s="20"/>
    </row>
    <row r="113" ht="12.75">
      <c r="H113" s="20"/>
    </row>
    <row r="114" ht="12.75">
      <c r="H114" s="20"/>
    </row>
    <row r="115" ht="12.75">
      <c r="H115" s="20"/>
    </row>
    <row r="116" ht="12.75">
      <c r="H116" s="20"/>
    </row>
    <row r="117" ht="12.75">
      <c r="H117" s="20"/>
    </row>
    <row r="118" ht="12.75">
      <c r="H118" s="20"/>
    </row>
    <row r="119" ht="12.75">
      <c r="H119" s="20"/>
    </row>
    <row r="120" ht="12.75">
      <c r="H120" s="20"/>
    </row>
    <row r="121" ht="12.75">
      <c r="H121" s="20"/>
    </row>
    <row r="122" ht="12.75">
      <c r="H122" s="20"/>
    </row>
    <row r="123" ht="12.75">
      <c r="H123" s="20"/>
    </row>
    <row r="124" ht="12.75">
      <c r="H124" s="20"/>
    </row>
    <row r="125" ht="12.75">
      <c r="H125" s="20"/>
    </row>
    <row r="126" ht="12.75">
      <c r="H126" s="20"/>
    </row>
    <row r="127" ht="12.75">
      <c r="H127" s="20"/>
    </row>
    <row r="128" ht="12.75">
      <c r="H128" s="20"/>
    </row>
    <row r="129" ht="12.75">
      <c r="H129" s="20"/>
    </row>
    <row r="130" ht="12.75">
      <c r="H130" s="20"/>
    </row>
    <row r="131" ht="12.75">
      <c r="H131" s="20"/>
    </row>
    <row r="132" ht="12.75">
      <c r="H132" s="20"/>
    </row>
    <row r="133" ht="12.75">
      <c r="H133" s="20"/>
    </row>
    <row r="134" ht="12.75">
      <c r="H134" s="20"/>
    </row>
    <row r="135" ht="12.75">
      <c r="H135" s="20"/>
    </row>
    <row r="136" ht="12.75">
      <c r="H136" s="20"/>
    </row>
    <row r="137" ht="12.75">
      <c r="H137" s="20"/>
    </row>
    <row r="138" ht="12.75">
      <c r="H138" s="20"/>
    </row>
    <row r="139" ht="12.75">
      <c r="H139" s="20"/>
    </row>
    <row r="140" ht="12.75">
      <c r="H140" s="20"/>
    </row>
    <row r="141" ht="12.75">
      <c r="H141" s="20"/>
    </row>
    <row r="142" ht="12.75">
      <c r="H142" s="20"/>
    </row>
    <row r="143" ht="12.75">
      <c r="H143" s="20"/>
    </row>
    <row r="144" ht="12.75">
      <c r="H144" s="20"/>
    </row>
    <row r="145" ht="12.75">
      <c r="H145" s="20"/>
    </row>
    <row r="146" ht="12.75">
      <c r="H146" s="20"/>
    </row>
    <row r="147" ht="12.75">
      <c r="H147" s="20"/>
    </row>
    <row r="148" ht="12.75">
      <c r="H148" s="20"/>
    </row>
    <row r="149" ht="12.75">
      <c r="H149" s="20"/>
    </row>
    <row r="150" ht="12.75">
      <c r="H150" s="20"/>
    </row>
    <row r="151" ht="12.75">
      <c r="H151" s="20"/>
    </row>
    <row r="152" ht="12.75">
      <c r="H152" s="20"/>
    </row>
    <row r="153" ht="12.75">
      <c r="H153" s="20"/>
    </row>
    <row r="154" ht="12.75">
      <c r="H154" s="20"/>
    </row>
    <row r="155" ht="12.75">
      <c r="H155" s="20"/>
    </row>
    <row r="156" ht="12.75">
      <c r="H156" s="20"/>
    </row>
    <row r="157" ht="12.75">
      <c r="H157" s="20"/>
    </row>
    <row r="158" ht="12.75">
      <c r="H158" s="20"/>
    </row>
  </sheetData>
  <mergeCells count="20">
    <mergeCell ref="A105:G105"/>
    <mergeCell ref="A30:H30"/>
    <mergeCell ref="A37:G37"/>
    <mergeCell ref="A16:H16"/>
    <mergeCell ref="A60:H60"/>
    <mergeCell ref="A78:H78"/>
    <mergeCell ref="A94:G94"/>
    <mergeCell ref="A104:G104"/>
    <mergeCell ref="A103:G103"/>
    <mergeCell ref="A95:H95"/>
    <mergeCell ref="A1:H1"/>
    <mergeCell ref="E13:H13"/>
    <mergeCell ref="A5:H5"/>
    <mergeCell ref="A2:H2"/>
    <mergeCell ref="A102:G102"/>
    <mergeCell ref="A38:H38"/>
    <mergeCell ref="A59:G59"/>
    <mergeCell ref="A15:G15"/>
    <mergeCell ref="A29:G29"/>
    <mergeCell ref="A77:G77"/>
  </mergeCells>
  <printOptions horizontalCentered="1"/>
  <pageMargins left="0.31" right="0.2755905511811024" top="1.17" bottom="1.06" header="0.31" footer="0.32"/>
  <pageSetup horizontalDpi="600" verticalDpi="600" orientation="portrait" paperSize="9" r:id="rId1"/>
  <headerFooter alignWithMargins="0">
    <oddHeader>&amp;C&amp;8Inwestycja współfinansowana ze środków pomocowych z Funduszu Spójności</oddHeader>
    <oddFooter>&amp;C&amp;8GOSPODARKA WODNO-ŚCIEKOWA W BĘDZINIE ETAP II - PRZEDMIAR ROBÓT
Kontrakt nr CCI 2004/PL/16/C/PE/001-02&amp;R&amp;P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SheetLayoutView="100" workbookViewId="0" topLeftCell="A49">
      <selection activeCell="A57" sqref="A57"/>
    </sheetView>
  </sheetViews>
  <sheetFormatPr defaultColWidth="9.140625" defaultRowHeight="12.75"/>
  <cols>
    <col min="1" max="1" width="6.00390625" style="2" customWidth="1"/>
    <col min="2" max="2" width="9.140625" style="75" customWidth="1"/>
    <col min="3" max="3" width="9.28125" style="2" customWidth="1"/>
    <col min="4" max="4" width="34.57421875" style="19" customWidth="1"/>
    <col min="5" max="5" width="6.7109375" style="2" customWidth="1"/>
    <col min="6" max="6" width="8.7109375" style="20" customWidth="1"/>
    <col min="7" max="7" width="9.421875" style="2" customWidth="1"/>
    <col min="8" max="8" width="11.7109375" style="2" customWidth="1"/>
    <col min="9" max="16384" width="9.140625" style="2" customWidth="1"/>
  </cols>
  <sheetData>
    <row r="1" spans="1:8" ht="48.75" customHeight="1">
      <c r="A1" s="104" t="s">
        <v>656</v>
      </c>
      <c r="B1" s="104"/>
      <c r="C1" s="104"/>
      <c r="D1" s="104"/>
      <c r="E1" s="104"/>
      <c r="F1" s="104"/>
      <c r="G1" s="104"/>
      <c r="H1" s="104"/>
    </row>
    <row r="2" spans="1:8" ht="18.75">
      <c r="A2" s="141" t="s">
        <v>657</v>
      </c>
      <c r="B2" s="141"/>
      <c r="C2" s="141"/>
      <c r="D2" s="141"/>
      <c r="E2" s="141"/>
      <c r="F2" s="141"/>
      <c r="G2" s="141"/>
      <c r="H2" s="141"/>
    </row>
    <row r="3" spans="1:8" s="3" customFormat="1" ht="33.75">
      <c r="A3" s="1" t="s">
        <v>726</v>
      </c>
      <c r="B3" s="1" t="s">
        <v>674</v>
      </c>
      <c r="C3" s="1" t="s">
        <v>727</v>
      </c>
      <c r="D3" s="1" t="s">
        <v>728</v>
      </c>
      <c r="E3" s="1" t="s">
        <v>730</v>
      </c>
      <c r="F3" s="1" t="s">
        <v>729</v>
      </c>
      <c r="G3" s="1" t="s">
        <v>76</v>
      </c>
      <c r="H3" s="1" t="s">
        <v>77</v>
      </c>
    </row>
    <row r="4" spans="1:8" ht="12.75">
      <c r="A4" s="4">
        <v>1</v>
      </c>
      <c r="B4" s="4">
        <v>2</v>
      </c>
      <c r="C4" s="4">
        <v>3</v>
      </c>
      <c r="D4" s="1">
        <v>4</v>
      </c>
      <c r="E4" s="4">
        <v>5</v>
      </c>
      <c r="F4" s="71">
        <v>6</v>
      </c>
      <c r="G4" s="4">
        <v>7</v>
      </c>
      <c r="H4" s="4" t="s">
        <v>675</v>
      </c>
    </row>
    <row r="5" spans="1:8" ht="12.75">
      <c r="A5" s="125" t="s">
        <v>733</v>
      </c>
      <c r="B5" s="126"/>
      <c r="C5" s="127"/>
      <c r="D5" s="127"/>
      <c r="E5" s="127"/>
      <c r="F5" s="127"/>
      <c r="G5" s="127"/>
      <c r="H5" s="128"/>
    </row>
    <row r="6" spans="1:8" ht="25.5">
      <c r="A6" s="5"/>
      <c r="B6" s="73"/>
      <c r="C6" s="6"/>
      <c r="D6" s="7" t="s">
        <v>750</v>
      </c>
      <c r="E6" s="5"/>
      <c r="F6" s="69"/>
      <c r="G6" s="5"/>
      <c r="H6" s="8"/>
    </row>
    <row r="7" spans="1:10" ht="25.5">
      <c r="A7" s="9">
        <v>356</v>
      </c>
      <c r="B7" s="73" t="s">
        <v>176</v>
      </c>
      <c r="C7" s="10" t="s">
        <v>101</v>
      </c>
      <c r="D7" s="11" t="s">
        <v>654</v>
      </c>
      <c r="E7" s="9" t="s">
        <v>99</v>
      </c>
      <c r="F7" s="41">
        <v>8072</v>
      </c>
      <c r="G7" s="14"/>
      <c r="H7" s="14"/>
      <c r="J7" s="20">
        <f>F7</f>
        <v>8072</v>
      </c>
    </row>
    <row r="8" spans="1:8" ht="25.5">
      <c r="A8" s="9">
        <v>357</v>
      </c>
      <c r="B8" s="73" t="s">
        <v>177</v>
      </c>
      <c r="C8" s="10" t="s">
        <v>101</v>
      </c>
      <c r="D8" s="11" t="s">
        <v>747</v>
      </c>
      <c r="E8" s="9" t="s">
        <v>731</v>
      </c>
      <c r="F8" s="41">
        <v>2030</v>
      </c>
      <c r="G8" s="14"/>
      <c r="H8" s="14"/>
    </row>
    <row r="9" spans="1:8" ht="13.5" thickBot="1">
      <c r="A9" s="9">
        <v>358</v>
      </c>
      <c r="B9" s="73" t="s">
        <v>178</v>
      </c>
      <c r="C9" s="10" t="s">
        <v>101</v>
      </c>
      <c r="D9" s="11" t="s">
        <v>740</v>
      </c>
      <c r="E9" s="9" t="s">
        <v>731</v>
      </c>
      <c r="F9" s="41">
        <v>1920</v>
      </c>
      <c r="G9" s="14"/>
      <c r="H9" s="14"/>
    </row>
    <row r="10" spans="1:8" ht="12.75">
      <c r="A10" s="129" t="s">
        <v>598</v>
      </c>
      <c r="B10" s="130"/>
      <c r="C10" s="130"/>
      <c r="D10" s="130"/>
      <c r="E10" s="130"/>
      <c r="F10" s="130"/>
      <c r="G10" s="130"/>
      <c r="H10" s="87"/>
    </row>
    <row r="11" spans="1:8" s="32" customFormat="1" ht="12.75">
      <c r="A11" s="107" t="s">
        <v>734</v>
      </c>
      <c r="B11" s="108"/>
      <c r="C11" s="108"/>
      <c r="D11" s="108"/>
      <c r="E11" s="108"/>
      <c r="F11" s="108"/>
      <c r="G11" s="108"/>
      <c r="H11" s="124"/>
    </row>
    <row r="12" spans="1:10" s="21" customFormat="1" ht="38.25">
      <c r="A12" s="5"/>
      <c r="B12" s="73"/>
      <c r="C12" s="6"/>
      <c r="D12" s="7" t="s">
        <v>20</v>
      </c>
      <c r="E12" s="5"/>
      <c r="F12" s="69"/>
      <c r="G12" s="5"/>
      <c r="H12" s="8"/>
      <c r="J12" s="36"/>
    </row>
    <row r="13" spans="1:10" ht="12.75">
      <c r="A13" s="9">
        <v>359</v>
      </c>
      <c r="B13" s="73" t="s">
        <v>179</v>
      </c>
      <c r="C13" s="10" t="s">
        <v>7</v>
      </c>
      <c r="D13" s="11" t="s">
        <v>752</v>
      </c>
      <c r="E13" s="9" t="s">
        <v>731</v>
      </c>
      <c r="F13" s="33">
        <v>931</v>
      </c>
      <c r="G13" s="14"/>
      <c r="H13" s="14"/>
      <c r="J13" s="20">
        <f>F13+F14</f>
        <v>1583</v>
      </c>
    </row>
    <row r="14" spans="1:8" ht="12.75">
      <c r="A14" s="9">
        <v>360</v>
      </c>
      <c r="B14" s="73" t="s">
        <v>180</v>
      </c>
      <c r="C14" s="10" t="s">
        <v>7</v>
      </c>
      <c r="D14" s="11" t="s">
        <v>754</v>
      </c>
      <c r="E14" s="9" t="s">
        <v>731</v>
      </c>
      <c r="F14" s="33">
        <v>652</v>
      </c>
      <c r="G14" s="14"/>
      <c r="H14" s="14"/>
    </row>
    <row r="15" spans="1:8" s="3" customFormat="1" ht="51">
      <c r="A15" s="15"/>
      <c r="B15" s="73"/>
      <c r="C15" s="6"/>
      <c r="D15" s="16" t="s">
        <v>88</v>
      </c>
      <c r="E15" s="15"/>
      <c r="F15" s="70"/>
      <c r="G15" s="34"/>
      <c r="H15" s="26"/>
    </row>
    <row r="16" spans="1:8" ht="12.75">
      <c r="A16" s="9">
        <v>361</v>
      </c>
      <c r="B16" s="73" t="s">
        <v>181</v>
      </c>
      <c r="C16" s="10" t="s">
        <v>7</v>
      </c>
      <c r="D16" s="17" t="s">
        <v>5</v>
      </c>
      <c r="E16" s="9" t="s">
        <v>732</v>
      </c>
      <c r="F16" s="33">
        <v>19</v>
      </c>
      <c r="G16" s="14"/>
      <c r="H16" s="14"/>
    </row>
    <row r="17" spans="1:8" s="21" customFormat="1" ht="51.75" customHeight="1">
      <c r="A17" s="5"/>
      <c r="B17" s="73"/>
      <c r="C17" s="6"/>
      <c r="D17" s="7" t="s">
        <v>15</v>
      </c>
      <c r="E17" s="5"/>
      <c r="F17" s="69"/>
      <c r="G17" s="5"/>
      <c r="H17" s="8"/>
    </row>
    <row r="18" spans="1:8" ht="13.5" thickBot="1">
      <c r="A18" s="9">
        <v>362</v>
      </c>
      <c r="B18" s="73" t="s">
        <v>182</v>
      </c>
      <c r="C18" s="10" t="s">
        <v>7</v>
      </c>
      <c r="D18" s="11" t="s">
        <v>597</v>
      </c>
      <c r="E18" s="9" t="s">
        <v>732</v>
      </c>
      <c r="F18" s="33">
        <v>98</v>
      </c>
      <c r="G18" s="14"/>
      <c r="H18" s="14"/>
    </row>
    <row r="19" spans="1:8" ht="12.75">
      <c r="A19" s="129" t="s">
        <v>598</v>
      </c>
      <c r="B19" s="130"/>
      <c r="C19" s="130"/>
      <c r="D19" s="130"/>
      <c r="E19" s="130"/>
      <c r="F19" s="130"/>
      <c r="G19" s="130"/>
      <c r="H19" s="87"/>
    </row>
    <row r="20" spans="1:8" s="32" customFormat="1" ht="12.75">
      <c r="A20" s="107" t="s">
        <v>755</v>
      </c>
      <c r="B20" s="108"/>
      <c r="C20" s="108"/>
      <c r="D20" s="108"/>
      <c r="E20" s="108"/>
      <c r="F20" s="108"/>
      <c r="G20" s="108"/>
      <c r="H20" s="124"/>
    </row>
    <row r="21" spans="1:10" s="21" customFormat="1" ht="38.25">
      <c r="A21" s="5"/>
      <c r="B21" s="73"/>
      <c r="C21" s="6"/>
      <c r="D21" s="7" t="s">
        <v>20</v>
      </c>
      <c r="E21" s="5"/>
      <c r="F21" s="69"/>
      <c r="G21" s="5"/>
      <c r="H21" s="8"/>
      <c r="J21" s="36"/>
    </row>
    <row r="22" spans="1:10" ht="12.75">
      <c r="A22" s="9">
        <v>363</v>
      </c>
      <c r="B22" s="73" t="s">
        <v>183</v>
      </c>
      <c r="C22" s="10" t="s">
        <v>9</v>
      </c>
      <c r="D22" s="11" t="s">
        <v>756</v>
      </c>
      <c r="E22" s="9" t="s">
        <v>731</v>
      </c>
      <c r="F22" s="33">
        <v>654</v>
      </c>
      <c r="G22" s="14"/>
      <c r="H22" s="14"/>
      <c r="J22" s="20">
        <f>F22+F23</f>
        <v>770</v>
      </c>
    </row>
    <row r="23" spans="1:8" ht="12.75">
      <c r="A23" s="9">
        <v>364</v>
      </c>
      <c r="B23" s="73" t="s">
        <v>184</v>
      </c>
      <c r="C23" s="10" t="s">
        <v>9</v>
      </c>
      <c r="D23" s="11" t="s">
        <v>752</v>
      </c>
      <c r="E23" s="9" t="s">
        <v>731</v>
      </c>
      <c r="F23" s="33">
        <v>116</v>
      </c>
      <c r="G23" s="14"/>
      <c r="H23" s="14"/>
    </row>
    <row r="24" spans="1:8" s="3" customFormat="1" ht="51">
      <c r="A24" s="15"/>
      <c r="B24" s="73"/>
      <c r="C24" s="6"/>
      <c r="D24" s="16" t="s">
        <v>88</v>
      </c>
      <c r="E24" s="15"/>
      <c r="F24" s="70"/>
      <c r="G24" s="34"/>
      <c r="H24" s="26"/>
    </row>
    <row r="25" spans="1:8" ht="12.75">
      <c r="A25" s="9">
        <v>365</v>
      </c>
      <c r="B25" s="73" t="s">
        <v>185</v>
      </c>
      <c r="C25" s="10" t="s">
        <v>9</v>
      </c>
      <c r="D25" s="17" t="s">
        <v>5</v>
      </c>
      <c r="E25" s="9" t="s">
        <v>732</v>
      </c>
      <c r="F25" s="33">
        <v>14</v>
      </c>
      <c r="G25" s="14"/>
      <c r="H25" s="14"/>
    </row>
    <row r="26" spans="1:8" s="21" customFormat="1" ht="57.75" customHeight="1">
      <c r="A26" s="5"/>
      <c r="B26" s="73"/>
      <c r="C26" s="6"/>
      <c r="D26" s="7" t="s">
        <v>87</v>
      </c>
      <c r="E26" s="5"/>
      <c r="F26" s="69"/>
      <c r="G26" s="5"/>
      <c r="H26" s="8"/>
    </row>
    <row r="27" spans="1:8" ht="13.5" thickBot="1">
      <c r="A27" s="9">
        <v>366</v>
      </c>
      <c r="B27" s="73" t="s">
        <v>186</v>
      </c>
      <c r="C27" s="10" t="s">
        <v>9</v>
      </c>
      <c r="D27" s="11" t="s">
        <v>660</v>
      </c>
      <c r="E27" s="9" t="s">
        <v>732</v>
      </c>
      <c r="F27" s="33">
        <v>26</v>
      </c>
      <c r="G27" s="14"/>
      <c r="H27" s="14"/>
    </row>
    <row r="28" spans="1:8" ht="12.75">
      <c r="A28" s="129" t="s">
        <v>598</v>
      </c>
      <c r="B28" s="130"/>
      <c r="C28" s="130"/>
      <c r="D28" s="130"/>
      <c r="E28" s="130"/>
      <c r="F28" s="130"/>
      <c r="G28" s="130"/>
      <c r="H28" s="87"/>
    </row>
    <row r="29" spans="1:8" s="32" customFormat="1" ht="12.75">
      <c r="A29" s="107" t="s">
        <v>776</v>
      </c>
      <c r="B29" s="108"/>
      <c r="C29" s="108"/>
      <c r="D29" s="108"/>
      <c r="E29" s="108"/>
      <c r="F29" s="108"/>
      <c r="G29" s="108"/>
      <c r="H29" s="124"/>
    </row>
    <row r="30" spans="1:8" s="21" customFormat="1" ht="51">
      <c r="A30" s="5"/>
      <c r="B30" s="73"/>
      <c r="C30" s="6"/>
      <c r="D30" s="7" t="s">
        <v>89</v>
      </c>
      <c r="E30" s="5"/>
      <c r="F30" s="69"/>
      <c r="G30" s="5"/>
      <c r="H30" s="8"/>
    </row>
    <row r="31" spans="1:10" ht="12.75">
      <c r="A31" s="9">
        <v>367</v>
      </c>
      <c r="B31" s="73" t="s">
        <v>187</v>
      </c>
      <c r="C31" s="10" t="s">
        <v>8</v>
      </c>
      <c r="D31" s="11" t="s">
        <v>278</v>
      </c>
      <c r="E31" s="9" t="s">
        <v>731</v>
      </c>
      <c r="F31" s="33">
        <v>73</v>
      </c>
      <c r="G31" s="14"/>
      <c r="H31" s="14"/>
      <c r="J31" s="37">
        <f>F31+F32+F33+F34+F35+F36</f>
        <v>1182</v>
      </c>
    </row>
    <row r="32" spans="1:8" ht="12.75">
      <c r="A32" s="9">
        <v>368</v>
      </c>
      <c r="B32" s="73" t="s">
        <v>188</v>
      </c>
      <c r="C32" s="10" t="s">
        <v>8</v>
      </c>
      <c r="D32" s="11" t="s">
        <v>777</v>
      </c>
      <c r="E32" s="9" t="s">
        <v>731</v>
      </c>
      <c r="F32" s="33">
        <v>921</v>
      </c>
      <c r="G32" s="14"/>
      <c r="H32" s="14"/>
    </row>
    <row r="33" spans="1:8" ht="12.75">
      <c r="A33" s="9">
        <v>369</v>
      </c>
      <c r="B33" s="73" t="s">
        <v>189</v>
      </c>
      <c r="C33" s="10" t="s">
        <v>8</v>
      </c>
      <c r="D33" s="11" t="s">
        <v>601</v>
      </c>
      <c r="E33" s="9" t="s">
        <v>731</v>
      </c>
      <c r="F33" s="33">
        <v>32</v>
      </c>
      <c r="G33" s="14"/>
      <c r="H33" s="14"/>
    </row>
    <row r="34" spans="1:8" ht="12.75">
      <c r="A34" s="9">
        <v>370</v>
      </c>
      <c r="B34" s="73" t="s">
        <v>190</v>
      </c>
      <c r="C34" s="10" t="s">
        <v>8</v>
      </c>
      <c r="D34" s="11" t="s">
        <v>90</v>
      </c>
      <c r="E34" s="9" t="s">
        <v>731</v>
      </c>
      <c r="F34" s="33">
        <v>10</v>
      </c>
      <c r="G34" s="14"/>
      <c r="H34" s="14"/>
    </row>
    <row r="35" spans="1:8" ht="12.75">
      <c r="A35" s="9">
        <v>371</v>
      </c>
      <c r="B35" s="73" t="s">
        <v>191</v>
      </c>
      <c r="C35" s="10" t="s">
        <v>8</v>
      </c>
      <c r="D35" s="11" t="s">
        <v>91</v>
      </c>
      <c r="E35" s="9" t="s">
        <v>731</v>
      </c>
      <c r="F35" s="33">
        <v>46</v>
      </c>
      <c r="G35" s="14"/>
      <c r="H35" s="14"/>
    </row>
    <row r="36" spans="1:8" ht="12.75">
      <c r="A36" s="9">
        <v>372</v>
      </c>
      <c r="B36" s="73" t="s">
        <v>192</v>
      </c>
      <c r="C36" s="10" t="s">
        <v>8</v>
      </c>
      <c r="D36" s="11" t="s">
        <v>92</v>
      </c>
      <c r="E36" s="9" t="s">
        <v>731</v>
      </c>
      <c r="F36" s="33">
        <v>100</v>
      </c>
      <c r="G36" s="14"/>
      <c r="H36" s="14"/>
    </row>
    <row r="37" spans="1:8" s="3" customFormat="1" ht="15">
      <c r="A37" s="15"/>
      <c r="B37" s="73"/>
      <c r="C37" s="6"/>
      <c r="D37" s="16" t="s">
        <v>778</v>
      </c>
      <c r="E37" s="15"/>
      <c r="F37" s="70"/>
      <c r="G37" s="34"/>
      <c r="H37" s="26"/>
    </row>
    <row r="38" spans="1:8" ht="25.5">
      <c r="A38" s="9">
        <v>373</v>
      </c>
      <c r="B38" s="73" t="s">
        <v>193</v>
      </c>
      <c r="C38" s="10" t="s">
        <v>8</v>
      </c>
      <c r="D38" s="17" t="s">
        <v>662</v>
      </c>
      <c r="E38" s="9" t="s">
        <v>732</v>
      </c>
      <c r="F38" s="33">
        <v>1</v>
      </c>
      <c r="G38" s="14"/>
      <c r="H38" s="14"/>
    </row>
    <row r="39" spans="1:8" ht="25.5">
      <c r="A39" s="9">
        <v>374</v>
      </c>
      <c r="B39" s="73" t="s">
        <v>194</v>
      </c>
      <c r="C39" s="10" t="s">
        <v>8</v>
      </c>
      <c r="D39" s="17" t="s">
        <v>661</v>
      </c>
      <c r="E39" s="9" t="s">
        <v>732</v>
      </c>
      <c r="F39" s="33">
        <v>1</v>
      </c>
      <c r="G39" s="14"/>
      <c r="H39" s="14"/>
    </row>
    <row r="40" spans="1:8" ht="25.5">
      <c r="A40" s="9">
        <v>375</v>
      </c>
      <c r="B40" s="73" t="s">
        <v>195</v>
      </c>
      <c r="C40" s="10" t="s">
        <v>8</v>
      </c>
      <c r="D40" s="17" t="s">
        <v>663</v>
      </c>
      <c r="E40" s="9" t="s">
        <v>732</v>
      </c>
      <c r="F40" s="33">
        <v>1</v>
      </c>
      <c r="G40" s="14"/>
      <c r="H40" s="14"/>
    </row>
    <row r="41" spans="1:8" ht="12.75">
      <c r="A41" s="9">
        <v>376</v>
      </c>
      <c r="B41" s="73" t="s">
        <v>196</v>
      </c>
      <c r="C41" s="10" t="s">
        <v>8</v>
      </c>
      <c r="D41" s="17" t="s">
        <v>94</v>
      </c>
      <c r="E41" s="9" t="s">
        <v>732</v>
      </c>
      <c r="F41" s="33">
        <v>2</v>
      </c>
      <c r="G41" s="14"/>
      <c r="H41" s="14"/>
    </row>
    <row r="42" spans="1:8" ht="12.75">
      <c r="A42" s="9">
        <v>377</v>
      </c>
      <c r="B42" s="73" t="s">
        <v>197</v>
      </c>
      <c r="C42" s="10" t="s">
        <v>8</v>
      </c>
      <c r="D42" s="17" t="s">
        <v>95</v>
      </c>
      <c r="E42" s="9" t="s">
        <v>732</v>
      </c>
      <c r="F42" s="33">
        <v>7</v>
      </c>
      <c r="G42" s="14"/>
      <c r="H42" s="14"/>
    </row>
    <row r="43" spans="1:8" ht="12.75">
      <c r="A43" s="9">
        <v>378</v>
      </c>
      <c r="B43" s="73" t="s">
        <v>198</v>
      </c>
      <c r="C43" s="10" t="s">
        <v>8</v>
      </c>
      <c r="D43" s="17" t="s">
        <v>664</v>
      </c>
      <c r="E43" s="9" t="s">
        <v>732</v>
      </c>
      <c r="F43" s="33">
        <v>1</v>
      </c>
      <c r="G43" s="14"/>
      <c r="H43" s="14"/>
    </row>
    <row r="44" spans="1:8" ht="12.75">
      <c r="A44" s="9">
        <v>379</v>
      </c>
      <c r="B44" s="73" t="s">
        <v>199</v>
      </c>
      <c r="C44" s="10" t="s">
        <v>8</v>
      </c>
      <c r="D44" s="17" t="s">
        <v>665</v>
      </c>
      <c r="E44" s="9" t="s">
        <v>732</v>
      </c>
      <c r="F44" s="33">
        <v>2</v>
      </c>
      <c r="G44" s="14"/>
      <c r="H44" s="14"/>
    </row>
    <row r="45" spans="1:8" ht="12.75">
      <c r="A45" s="9">
        <v>380</v>
      </c>
      <c r="B45" s="73" t="s">
        <v>200</v>
      </c>
      <c r="C45" s="10" t="s">
        <v>8</v>
      </c>
      <c r="D45" s="17" t="s">
        <v>666</v>
      </c>
      <c r="E45" s="9" t="s">
        <v>732</v>
      </c>
      <c r="F45" s="33">
        <v>91</v>
      </c>
      <c r="G45" s="14"/>
      <c r="H45" s="14"/>
    </row>
    <row r="46" spans="1:8" ht="12.75">
      <c r="A46" s="9">
        <v>381</v>
      </c>
      <c r="B46" s="73" t="s">
        <v>201</v>
      </c>
      <c r="C46" s="10" t="s">
        <v>8</v>
      </c>
      <c r="D46" s="17" t="s">
        <v>667</v>
      </c>
      <c r="E46" s="9" t="s">
        <v>732</v>
      </c>
      <c r="F46" s="33">
        <v>1</v>
      </c>
      <c r="G46" s="14"/>
      <c r="H46" s="14"/>
    </row>
    <row r="47" spans="1:8" ht="12.75">
      <c r="A47" s="9">
        <v>382</v>
      </c>
      <c r="B47" s="73" t="s">
        <v>202</v>
      </c>
      <c r="C47" s="10" t="s">
        <v>8</v>
      </c>
      <c r="D47" s="17" t="s">
        <v>668</v>
      </c>
      <c r="E47" s="9" t="s">
        <v>732</v>
      </c>
      <c r="F47" s="33">
        <v>4</v>
      </c>
      <c r="G47" s="14"/>
      <c r="H47" s="14"/>
    </row>
    <row r="48" spans="1:8" ht="12.75">
      <c r="A48" s="9">
        <v>383</v>
      </c>
      <c r="B48" s="73" t="s">
        <v>203</v>
      </c>
      <c r="C48" s="10" t="s">
        <v>8</v>
      </c>
      <c r="D48" s="17" t="s">
        <v>93</v>
      </c>
      <c r="E48" s="9" t="s">
        <v>732</v>
      </c>
      <c r="F48" s="33">
        <v>7</v>
      </c>
      <c r="G48" s="14"/>
      <c r="H48" s="14"/>
    </row>
    <row r="49" spans="1:10" s="21" customFormat="1" ht="15">
      <c r="A49" s="9"/>
      <c r="B49" s="73"/>
      <c r="C49" s="6"/>
      <c r="D49" s="7" t="s">
        <v>669</v>
      </c>
      <c r="E49" s="5"/>
      <c r="F49" s="69"/>
      <c r="G49" s="5"/>
      <c r="H49" s="8"/>
      <c r="J49" s="35"/>
    </row>
    <row r="50" spans="1:10" s="21" customFormat="1" ht="15">
      <c r="A50" s="9">
        <v>384</v>
      </c>
      <c r="B50" s="73" t="s">
        <v>204</v>
      </c>
      <c r="C50" s="10" t="s">
        <v>8</v>
      </c>
      <c r="D50" s="11" t="s">
        <v>670</v>
      </c>
      <c r="E50" s="9" t="s">
        <v>731</v>
      </c>
      <c r="F50" s="33">
        <v>240</v>
      </c>
      <c r="G50" s="5"/>
      <c r="H50" s="90"/>
      <c r="J50" s="35"/>
    </row>
    <row r="51" spans="1:10" s="21" customFormat="1" ht="15">
      <c r="A51" s="9">
        <v>385</v>
      </c>
      <c r="B51" s="73" t="s">
        <v>205</v>
      </c>
      <c r="C51" s="10" t="s">
        <v>8</v>
      </c>
      <c r="D51" s="11" t="s">
        <v>671</v>
      </c>
      <c r="E51" s="9" t="s">
        <v>731</v>
      </c>
      <c r="F51" s="33">
        <v>24</v>
      </c>
      <c r="G51" s="5"/>
      <c r="H51" s="90"/>
      <c r="J51" s="35"/>
    </row>
    <row r="52" spans="1:10" s="21" customFormat="1" ht="15">
      <c r="A52" s="9">
        <v>386</v>
      </c>
      <c r="B52" s="73" t="s">
        <v>206</v>
      </c>
      <c r="C52" s="10" t="s">
        <v>8</v>
      </c>
      <c r="D52" s="11" t="s">
        <v>672</v>
      </c>
      <c r="E52" s="9" t="s">
        <v>731</v>
      </c>
      <c r="F52" s="33">
        <v>216</v>
      </c>
      <c r="G52" s="14"/>
      <c r="H52" s="14"/>
      <c r="J52" s="35"/>
    </row>
    <row r="53" spans="1:10" s="21" customFormat="1" ht="25.5">
      <c r="A53" s="9"/>
      <c r="B53" s="73"/>
      <c r="C53" s="6"/>
      <c r="D53" s="7" t="s">
        <v>781</v>
      </c>
      <c r="E53" s="5"/>
      <c r="F53" s="69"/>
      <c r="G53" s="5"/>
      <c r="H53" s="8"/>
      <c r="J53" s="35"/>
    </row>
    <row r="54" spans="1:10" s="21" customFormat="1" ht="15.75" thickBot="1">
      <c r="A54" s="9">
        <v>387</v>
      </c>
      <c r="B54" s="73" t="s">
        <v>207</v>
      </c>
      <c r="C54" s="10" t="s">
        <v>8</v>
      </c>
      <c r="D54" s="11" t="s">
        <v>609</v>
      </c>
      <c r="E54" s="9" t="s">
        <v>731</v>
      </c>
      <c r="F54" s="33">
        <v>388</v>
      </c>
      <c r="G54" s="14"/>
      <c r="H54" s="14"/>
      <c r="J54" s="35"/>
    </row>
    <row r="55" spans="1:8" ht="12.75">
      <c r="A55" s="129" t="s">
        <v>598</v>
      </c>
      <c r="B55" s="130"/>
      <c r="C55" s="130"/>
      <c r="D55" s="130"/>
      <c r="E55" s="130"/>
      <c r="F55" s="130"/>
      <c r="G55" s="130"/>
      <c r="H55" s="87"/>
    </row>
    <row r="56" spans="1:8" s="32" customFormat="1" ht="12.75">
      <c r="A56" s="125" t="s">
        <v>860</v>
      </c>
      <c r="B56" s="126"/>
      <c r="C56" s="127"/>
      <c r="D56" s="127"/>
      <c r="E56" s="127"/>
      <c r="F56" s="127"/>
      <c r="G56" s="127"/>
      <c r="H56" s="128"/>
    </row>
    <row r="57" spans="1:8" s="21" customFormat="1" ht="15">
      <c r="A57" s="5"/>
      <c r="B57" s="73"/>
      <c r="C57" s="6"/>
      <c r="D57" s="7" t="s">
        <v>749</v>
      </c>
      <c r="E57" s="5"/>
      <c r="F57" s="69"/>
      <c r="G57" s="5"/>
      <c r="H57" s="8"/>
    </row>
    <row r="58" spans="1:10" ht="25.5">
      <c r="A58" s="9">
        <v>388</v>
      </c>
      <c r="B58" s="73" t="s">
        <v>208</v>
      </c>
      <c r="C58" s="10" t="s">
        <v>613</v>
      </c>
      <c r="D58" s="11" t="s">
        <v>655</v>
      </c>
      <c r="E58" s="9" t="s">
        <v>99</v>
      </c>
      <c r="F58" s="41">
        <v>6215</v>
      </c>
      <c r="G58" s="14"/>
      <c r="H58" s="14"/>
      <c r="J58" s="37">
        <f>F58+F61</f>
        <v>9096</v>
      </c>
    </row>
    <row r="59" spans="1:8" ht="38.25">
      <c r="A59" s="9">
        <v>389</v>
      </c>
      <c r="B59" s="73" t="s">
        <v>209</v>
      </c>
      <c r="C59" s="10" t="s">
        <v>613</v>
      </c>
      <c r="D59" s="11" t="s">
        <v>645</v>
      </c>
      <c r="E59" s="9" t="s">
        <v>731</v>
      </c>
      <c r="F59" s="33">
        <v>2633</v>
      </c>
      <c r="G59" s="14"/>
      <c r="H59" s="14"/>
    </row>
    <row r="60" spans="1:8" ht="25.5">
      <c r="A60" s="9">
        <v>390</v>
      </c>
      <c r="B60" s="73" t="s">
        <v>210</v>
      </c>
      <c r="C60" s="10" t="s">
        <v>613</v>
      </c>
      <c r="D60" s="11" t="s">
        <v>775</v>
      </c>
      <c r="E60" s="9" t="s">
        <v>731</v>
      </c>
      <c r="F60" s="33">
        <v>1920</v>
      </c>
      <c r="G60" s="14"/>
      <c r="H60" s="14"/>
    </row>
    <row r="61" spans="1:8" ht="26.25" thickBot="1">
      <c r="A61" s="9">
        <v>391</v>
      </c>
      <c r="B61" s="73" t="s">
        <v>211</v>
      </c>
      <c r="C61" s="10" t="s">
        <v>613</v>
      </c>
      <c r="D61" s="11" t="s">
        <v>774</v>
      </c>
      <c r="E61" s="9" t="s">
        <v>99</v>
      </c>
      <c r="F61" s="33">
        <f>2762+49+70</f>
        <v>2881</v>
      </c>
      <c r="G61" s="14"/>
      <c r="H61" s="14"/>
    </row>
    <row r="62" spans="1:8" ht="13.5" thickBot="1">
      <c r="A62" s="129" t="s">
        <v>598</v>
      </c>
      <c r="B62" s="130"/>
      <c r="C62" s="130"/>
      <c r="D62" s="130"/>
      <c r="E62" s="130"/>
      <c r="F62" s="130"/>
      <c r="G62" s="130"/>
      <c r="H62" s="87"/>
    </row>
    <row r="63" spans="1:8" ht="14.25" thickBot="1" thickTop="1">
      <c r="A63" s="136" t="s">
        <v>658</v>
      </c>
      <c r="B63" s="137"/>
      <c r="C63" s="137"/>
      <c r="D63" s="137"/>
      <c r="E63" s="137"/>
      <c r="F63" s="137"/>
      <c r="G63" s="138"/>
      <c r="H63" s="94"/>
    </row>
    <row r="64" spans="1:8" ht="13.5" thickBot="1">
      <c r="A64" s="131" t="s">
        <v>720</v>
      </c>
      <c r="B64" s="132"/>
      <c r="C64" s="132"/>
      <c r="D64" s="132"/>
      <c r="E64" s="132"/>
      <c r="F64" s="132"/>
      <c r="G64" s="132"/>
      <c r="H64" s="95"/>
    </row>
    <row r="65" spans="1:8" s="38" customFormat="1" ht="13.5" thickBot="1">
      <c r="A65" s="133" t="s">
        <v>659</v>
      </c>
      <c r="B65" s="134"/>
      <c r="C65" s="134"/>
      <c r="D65" s="134"/>
      <c r="E65" s="134"/>
      <c r="F65" s="134"/>
      <c r="G65" s="135"/>
      <c r="H65" s="68"/>
    </row>
  </sheetData>
  <mergeCells count="15">
    <mergeCell ref="A65:G65"/>
    <mergeCell ref="A63:G63"/>
    <mergeCell ref="A64:G64"/>
    <mergeCell ref="A2:H2"/>
    <mergeCell ref="A1:H1"/>
    <mergeCell ref="A5:H5"/>
    <mergeCell ref="A19:G19"/>
    <mergeCell ref="A10:G10"/>
    <mergeCell ref="A11:H11"/>
    <mergeCell ref="A56:H56"/>
    <mergeCell ref="A62:G62"/>
    <mergeCell ref="A20:H20"/>
    <mergeCell ref="A55:G55"/>
    <mergeCell ref="A28:G28"/>
    <mergeCell ref="A29:H29"/>
  </mergeCells>
  <printOptions horizontalCentered="1"/>
  <pageMargins left="0.5118110236220472" right="0.2362204724409449" top="0.54" bottom="0.66" header="0.31" footer="0.23"/>
  <pageSetup horizontalDpi="600" verticalDpi="600" orientation="portrait" paperSize="9" r:id="rId1"/>
  <headerFooter alignWithMargins="0">
    <oddHeader>&amp;C&amp;8Inwestycja współfinansowana ze środków pomocowych z Funduszu Spójności</oddHeader>
    <oddFooter>&amp;C&amp;8GOSPODARKA WODNO-ŚCIEKOWA W BĘDZINIE ETAP II - PRZEDMIAR ROBÓT
Kontrakt nr CCI 2004/PL/16/C/PE/001-02&amp;R&amp;P</oddFooter>
  </headerFooter>
  <rowBreaks count="1" manualBreakCount="1">
    <brk id="28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32"/>
  <sheetViews>
    <sheetView tabSelected="1" view="pageBreakPreview" zoomScale="85" zoomScaleSheetLayoutView="85" workbookViewId="0" topLeftCell="A52">
      <selection activeCell="A67" sqref="A67"/>
    </sheetView>
  </sheetViews>
  <sheetFormatPr defaultColWidth="9.140625" defaultRowHeight="12.75"/>
  <cols>
    <col min="1" max="1" width="5.57421875" style="2" customWidth="1"/>
    <col min="2" max="2" width="8.8515625" style="75" bestFit="1" customWidth="1"/>
    <col min="3" max="3" width="9.28125" style="2" customWidth="1"/>
    <col min="4" max="4" width="36.57421875" style="19" customWidth="1"/>
    <col min="5" max="5" width="6.7109375" style="2" customWidth="1"/>
    <col min="6" max="6" width="8.7109375" style="20" customWidth="1"/>
    <col min="7" max="7" width="9.421875" style="2" customWidth="1"/>
    <col min="8" max="8" width="11.7109375" style="2" customWidth="1"/>
    <col min="9" max="16384" width="9.140625" style="2" customWidth="1"/>
  </cols>
  <sheetData>
    <row r="1" spans="1:8" ht="46.5" customHeight="1">
      <c r="A1" s="104" t="s">
        <v>815</v>
      </c>
      <c r="B1" s="104"/>
      <c r="C1" s="104"/>
      <c r="D1" s="104"/>
      <c r="E1" s="104"/>
      <c r="F1" s="104"/>
      <c r="G1" s="104"/>
      <c r="H1" s="104"/>
    </row>
    <row r="2" spans="1:8" ht="18.75">
      <c r="A2" s="114" t="s">
        <v>816</v>
      </c>
      <c r="B2" s="114"/>
      <c r="C2" s="114"/>
      <c r="D2" s="114"/>
      <c r="E2" s="114"/>
      <c r="F2" s="114"/>
      <c r="G2" s="114"/>
      <c r="H2" s="114"/>
    </row>
    <row r="3" spans="1:8" s="3" customFormat="1" ht="33.75">
      <c r="A3" s="1" t="s">
        <v>726</v>
      </c>
      <c r="B3" s="1" t="s">
        <v>674</v>
      </c>
      <c r="C3" s="1" t="s">
        <v>727</v>
      </c>
      <c r="D3" s="1" t="s">
        <v>728</v>
      </c>
      <c r="E3" s="1" t="s">
        <v>730</v>
      </c>
      <c r="F3" s="1" t="s">
        <v>729</v>
      </c>
      <c r="G3" s="1" t="s">
        <v>76</v>
      </c>
      <c r="H3" s="1" t="s">
        <v>77</v>
      </c>
    </row>
    <row r="4" spans="1:8" ht="12.75">
      <c r="A4" s="4">
        <v>1</v>
      </c>
      <c r="B4" s="4">
        <v>2</v>
      </c>
      <c r="C4" s="4">
        <v>3</v>
      </c>
      <c r="D4" s="1">
        <v>4</v>
      </c>
      <c r="E4" s="4">
        <v>5</v>
      </c>
      <c r="F4" s="71">
        <v>6</v>
      </c>
      <c r="G4" s="4">
        <v>7</v>
      </c>
      <c r="H4" s="4" t="s">
        <v>675</v>
      </c>
    </row>
    <row r="5" spans="1:8" ht="12.75">
      <c r="A5" s="125" t="s">
        <v>733</v>
      </c>
      <c r="B5" s="126"/>
      <c r="C5" s="127"/>
      <c r="D5" s="127"/>
      <c r="E5" s="127"/>
      <c r="F5" s="127"/>
      <c r="G5" s="127"/>
      <c r="H5" s="128"/>
    </row>
    <row r="6" spans="1:8" ht="25.5">
      <c r="A6" s="5"/>
      <c r="B6" s="73"/>
      <c r="C6" s="6"/>
      <c r="D6" s="7" t="s">
        <v>750</v>
      </c>
      <c r="E6" s="5"/>
      <c r="F6" s="69"/>
      <c r="G6" s="5"/>
      <c r="H6" s="8"/>
    </row>
    <row r="7" spans="1:8" ht="25.5">
      <c r="A7" s="9">
        <v>392</v>
      </c>
      <c r="B7" s="73" t="s">
        <v>212</v>
      </c>
      <c r="C7" s="10" t="s">
        <v>101</v>
      </c>
      <c r="D7" s="11" t="s">
        <v>654</v>
      </c>
      <c r="E7" s="9" t="s">
        <v>99</v>
      </c>
      <c r="F7" s="33">
        <v>4552</v>
      </c>
      <c r="G7" s="5"/>
      <c r="H7" s="8"/>
    </row>
    <row r="8" spans="1:8" ht="25.5">
      <c r="A8" s="9">
        <v>393</v>
      </c>
      <c r="B8" s="73" t="s">
        <v>213</v>
      </c>
      <c r="C8" s="10" t="s">
        <v>101</v>
      </c>
      <c r="D8" s="11" t="s">
        <v>841</v>
      </c>
      <c r="E8" s="9" t="s">
        <v>819</v>
      </c>
      <c r="F8" s="33">
        <v>576</v>
      </c>
      <c r="G8" s="5"/>
      <c r="H8" s="8"/>
    </row>
    <row r="9" spans="1:8" ht="25.5">
      <c r="A9" s="9">
        <v>394</v>
      </c>
      <c r="B9" s="73" t="s">
        <v>214</v>
      </c>
      <c r="C9" s="10" t="s">
        <v>101</v>
      </c>
      <c r="D9" s="11" t="s">
        <v>842</v>
      </c>
      <c r="E9" s="9" t="s">
        <v>99</v>
      </c>
      <c r="F9" s="41">
        <v>1780</v>
      </c>
      <c r="G9" s="14"/>
      <c r="H9" s="14"/>
    </row>
    <row r="10" spans="1:8" s="21" customFormat="1" ht="25.5">
      <c r="A10" s="9">
        <v>395</v>
      </c>
      <c r="B10" s="73" t="s">
        <v>215</v>
      </c>
      <c r="C10" s="10" t="s">
        <v>101</v>
      </c>
      <c r="D10" s="11" t="s">
        <v>747</v>
      </c>
      <c r="E10" s="9" t="s">
        <v>731</v>
      </c>
      <c r="F10" s="41">
        <v>960</v>
      </c>
      <c r="G10" s="14"/>
      <c r="H10" s="14"/>
    </row>
    <row r="11" spans="1:8" s="21" customFormat="1" ht="15">
      <c r="A11" s="9">
        <v>396</v>
      </c>
      <c r="B11" s="73" t="s">
        <v>216</v>
      </c>
      <c r="C11" s="10" t="s">
        <v>101</v>
      </c>
      <c r="D11" s="11" t="s">
        <v>740</v>
      </c>
      <c r="E11" s="9" t="s">
        <v>731</v>
      </c>
      <c r="F11" s="41">
        <v>391</v>
      </c>
      <c r="G11" s="14"/>
      <c r="H11" s="14"/>
    </row>
    <row r="12" spans="1:8" ht="25.5">
      <c r="A12" s="5"/>
      <c r="B12" s="73"/>
      <c r="C12" s="6"/>
      <c r="D12" s="7" t="s">
        <v>840</v>
      </c>
      <c r="E12" s="111"/>
      <c r="F12" s="112"/>
      <c r="G12" s="112"/>
      <c r="H12" s="113"/>
    </row>
    <row r="13" spans="1:8" ht="25.5">
      <c r="A13" s="9">
        <v>397</v>
      </c>
      <c r="B13" s="73" t="s">
        <v>217</v>
      </c>
      <c r="C13" s="10" t="s">
        <v>101</v>
      </c>
      <c r="D13" s="11" t="s">
        <v>834</v>
      </c>
      <c r="E13" s="9" t="s">
        <v>835</v>
      </c>
      <c r="F13" s="41">
        <v>442</v>
      </c>
      <c r="G13" s="14"/>
      <c r="H13" s="14"/>
    </row>
    <row r="14" spans="1:8" ht="25.5">
      <c r="A14" s="9">
        <v>398</v>
      </c>
      <c r="B14" s="73" t="s">
        <v>218</v>
      </c>
      <c r="C14" s="10" t="s">
        <v>101</v>
      </c>
      <c r="D14" s="11" t="s">
        <v>836</v>
      </c>
      <c r="E14" s="9" t="s">
        <v>731</v>
      </c>
      <c r="F14" s="41">
        <v>50</v>
      </c>
      <c r="G14" s="14"/>
      <c r="H14" s="14"/>
    </row>
    <row r="15" spans="1:8" ht="25.5">
      <c r="A15" s="9">
        <v>399</v>
      </c>
      <c r="B15" s="73" t="s">
        <v>219</v>
      </c>
      <c r="C15" s="10" t="s">
        <v>101</v>
      </c>
      <c r="D15" s="11" t="s">
        <v>837</v>
      </c>
      <c r="E15" s="9" t="s">
        <v>731</v>
      </c>
      <c r="F15" s="41">
        <v>50</v>
      </c>
      <c r="G15" s="14"/>
      <c r="H15" s="14"/>
    </row>
    <row r="16" spans="1:8" ht="25.5">
      <c r="A16" s="9">
        <v>400</v>
      </c>
      <c r="B16" s="73" t="s">
        <v>220</v>
      </c>
      <c r="C16" s="10" t="s">
        <v>101</v>
      </c>
      <c r="D16" s="11" t="s">
        <v>838</v>
      </c>
      <c r="E16" s="9" t="s">
        <v>731</v>
      </c>
      <c r="F16" s="41">
        <v>380</v>
      </c>
      <c r="G16" s="14"/>
      <c r="H16" s="14"/>
    </row>
    <row r="17" spans="1:8" ht="13.5" thickBot="1">
      <c r="A17" s="9">
        <v>401</v>
      </c>
      <c r="B17" s="73" t="s">
        <v>221</v>
      </c>
      <c r="C17" s="10" t="s">
        <v>101</v>
      </c>
      <c r="D17" s="11" t="s">
        <v>839</v>
      </c>
      <c r="E17" s="9" t="s">
        <v>741</v>
      </c>
      <c r="F17" s="41">
        <v>2</v>
      </c>
      <c r="G17" s="14"/>
      <c r="H17" s="14"/>
    </row>
    <row r="18" spans="1:8" ht="12.75">
      <c r="A18" s="129" t="s">
        <v>598</v>
      </c>
      <c r="B18" s="130"/>
      <c r="C18" s="130"/>
      <c r="D18" s="130"/>
      <c r="E18" s="130"/>
      <c r="F18" s="130"/>
      <c r="G18" s="130"/>
      <c r="H18" s="87"/>
    </row>
    <row r="19" spans="1:8" s="32" customFormat="1" ht="12.75">
      <c r="A19" s="107" t="s">
        <v>734</v>
      </c>
      <c r="B19" s="108"/>
      <c r="C19" s="108"/>
      <c r="D19" s="108"/>
      <c r="E19" s="108"/>
      <c r="F19" s="108"/>
      <c r="G19" s="108"/>
      <c r="H19" s="124"/>
    </row>
    <row r="20" spans="1:8" s="21" customFormat="1" ht="49.5" customHeight="1">
      <c r="A20" s="5"/>
      <c r="B20" s="73"/>
      <c r="C20" s="6"/>
      <c r="D20" s="7" t="s">
        <v>20</v>
      </c>
      <c r="E20" s="5"/>
      <c r="F20" s="69"/>
      <c r="G20" s="5"/>
      <c r="H20" s="8"/>
    </row>
    <row r="21" spans="1:10" ht="12.75">
      <c r="A21" s="9">
        <v>402</v>
      </c>
      <c r="B21" s="73" t="s">
        <v>222</v>
      </c>
      <c r="C21" s="10" t="s">
        <v>7</v>
      </c>
      <c r="D21" s="11" t="s">
        <v>725</v>
      </c>
      <c r="E21" s="9" t="s">
        <v>731</v>
      </c>
      <c r="F21" s="33">
        <v>619</v>
      </c>
      <c r="G21" s="14"/>
      <c r="H21" s="14"/>
      <c r="J21" s="20">
        <f>F21+F22+F31</f>
        <v>1255</v>
      </c>
    </row>
    <row r="22" spans="1:8" ht="12.75">
      <c r="A22" s="9">
        <v>403</v>
      </c>
      <c r="B22" s="73" t="s">
        <v>223</v>
      </c>
      <c r="C22" s="10" t="s">
        <v>7</v>
      </c>
      <c r="D22" s="11" t="s">
        <v>752</v>
      </c>
      <c r="E22" s="9" t="s">
        <v>731</v>
      </c>
      <c r="F22" s="33">
        <v>134</v>
      </c>
      <c r="G22" s="14"/>
      <c r="H22" s="14"/>
    </row>
    <row r="23" spans="1:8" ht="51">
      <c r="A23" s="9"/>
      <c r="B23" s="73"/>
      <c r="C23" s="10"/>
      <c r="D23" s="16" t="s">
        <v>820</v>
      </c>
      <c r="E23" s="15"/>
      <c r="F23" s="33"/>
      <c r="G23" s="14"/>
      <c r="H23" s="14"/>
    </row>
    <row r="24" spans="1:8" ht="12.75">
      <c r="A24" s="9">
        <v>404</v>
      </c>
      <c r="B24" s="73" t="s">
        <v>224</v>
      </c>
      <c r="C24" s="10" t="s">
        <v>7</v>
      </c>
      <c r="D24" s="17" t="s">
        <v>5</v>
      </c>
      <c r="E24" s="9" t="s">
        <v>732</v>
      </c>
      <c r="F24" s="33">
        <v>1</v>
      </c>
      <c r="G24" s="14"/>
      <c r="H24" s="14"/>
    </row>
    <row r="25" spans="1:8" s="3" customFormat="1" ht="49.5" customHeight="1">
      <c r="A25" s="15"/>
      <c r="B25" s="73"/>
      <c r="C25" s="6"/>
      <c r="D25" s="16" t="s">
        <v>88</v>
      </c>
      <c r="E25" s="15"/>
      <c r="F25" s="70"/>
      <c r="G25" s="34"/>
      <c r="H25" s="26"/>
    </row>
    <row r="26" spans="1:8" ht="12.75">
      <c r="A26" s="9">
        <v>405</v>
      </c>
      <c r="B26" s="73" t="s">
        <v>225</v>
      </c>
      <c r="C26" s="10" t="s">
        <v>7</v>
      </c>
      <c r="D26" s="17" t="s">
        <v>5</v>
      </c>
      <c r="E26" s="9" t="s">
        <v>732</v>
      </c>
      <c r="F26" s="33">
        <v>13</v>
      </c>
      <c r="G26" s="14"/>
      <c r="H26" s="14"/>
    </row>
    <row r="27" spans="1:8" ht="51.75" customHeight="1">
      <c r="A27" s="9"/>
      <c r="B27" s="73"/>
      <c r="C27" s="10"/>
      <c r="D27" s="7" t="s">
        <v>15</v>
      </c>
      <c r="E27" s="5"/>
      <c r="F27" s="33"/>
      <c r="G27" s="14"/>
      <c r="H27" s="14"/>
    </row>
    <row r="28" spans="1:8" s="3" customFormat="1" ht="14.25">
      <c r="A28" s="9">
        <v>406</v>
      </c>
      <c r="B28" s="73" t="s">
        <v>226</v>
      </c>
      <c r="C28" s="10" t="s">
        <v>7</v>
      </c>
      <c r="D28" s="11" t="s">
        <v>597</v>
      </c>
      <c r="E28" s="9" t="s">
        <v>732</v>
      </c>
      <c r="F28" s="41">
        <v>11</v>
      </c>
      <c r="G28" s="34"/>
      <c r="H28" s="26"/>
    </row>
    <row r="29" spans="1:8" ht="25.5">
      <c r="A29" s="9"/>
      <c r="B29" s="73"/>
      <c r="C29" s="18"/>
      <c r="D29" s="7" t="s">
        <v>605</v>
      </c>
      <c r="E29" s="30"/>
      <c r="F29" s="33"/>
      <c r="G29" s="14"/>
      <c r="H29" s="14"/>
    </row>
    <row r="30" spans="1:8" s="21" customFormat="1" ht="50.25" customHeight="1">
      <c r="A30" s="5"/>
      <c r="B30" s="73"/>
      <c r="C30" s="6"/>
      <c r="D30" s="7" t="s">
        <v>16</v>
      </c>
      <c r="E30" s="5"/>
      <c r="F30" s="69"/>
      <c r="G30" s="5"/>
      <c r="H30" s="8"/>
    </row>
    <row r="31" spans="1:8" ht="13.5" thickBot="1">
      <c r="A31" s="9">
        <v>407</v>
      </c>
      <c r="B31" s="73" t="s">
        <v>227</v>
      </c>
      <c r="C31" s="10" t="s">
        <v>7</v>
      </c>
      <c r="D31" s="11" t="s">
        <v>821</v>
      </c>
      <c r="E31" s="9" t="s">
        <v>731</v>
      </c>
      <c r="F31" s="33">
        <v>502</v>
      </c>
      <c r="G31" s="14"/>
      <c r="H31" s="14"/>
    </row>
    <row r="32" spans="1:8" ht="12.75">
      <c r="A32" s="129" t="s">
        <v>598</v>
      </c>
      <c r="B32" s="130"/>
      <c r="C32" s="130"/>
      <c r="D32" s="130"/>
      <c r="E32" s="130"/>
      <c r="F32" s="130"/>
      <c r="G32" s="130"/>
      <c r="H32" s="87"/>
    </row>
    <row r="33" spans="1:8" ht="12.75">
      <c r="A33" s="107" t="s">
        <v>755</v>
      </c>
      <c r="B33" s="108"/>
      <c r="C33" s="108"/>
      <c r="D33" s="108"/>
      <c r="E33" s="108"/>
      <c r="F33" s="108"/>
      <c r="G33" s="108"/>
      <c r="H33" s="124"/>
    </row>
    <row r="34" spans="1:8" ht="38.25">
      <c r="A34" s="91"/>
      <c r="B34" s="91"/>
      <c r="C34" s="6"/>
      <c r="D34" s="7" t="s">
        <v>86</v>
      </c>
      <c r="E34" s="5"/>
      <c r="F34" s="91"/>
      <c r="G34" s="91"/>
      <c r="H34" s="92"/>
    </row>
    <row r="35" spans="1:10" ht="12.75">
      <c r="A35" s="91">
        <v>408</v>
      </c>
      <c r="B35" s="73" t="s">
        <v>228</v>
      </c>
      <c r="C35" s="10" t="s">
        <v>9</v>
      </c>
      <c r="D35" s="11" t="s">
        <v>822</v>
      </c>
      <c r="E35" s="9" t="s">
        <v>731</v>
      </c>
      <c r="F35" s="93">
        <v>92</v>
      </c>
      <c r="G35" s="91"/>
      <c r="H35" s="92"/>
      <c r="J35" s="20">
        <f>F35+F36+F37+F38+F40+F53</f>
        <v>1205</v>
      </c>
    </row>
    <row r="36" spans="1:8" ht="12.75">
      <c r="A36" s="91">
        <v>409</v>
      </c>
      <c r="B36" s="73" t="s">
        <v>229</v>
      </c>
      <c r="C36" s="10" t="s">
        <v>9</v>
      </c>
      <c r="D36" s="11" t="s">
        <v>823</v>
      </c>
      <c r="E36" s="9" t="s">
        <v>731</v>
      </c>
      <c r="F36" s="93">
        <v>196</v>
      </c>
      <c r="G36" s="91"/>
      <c r="H36" s="92"/>
    </row>
    <row r="37" spans="1:8" ht="12.75">
      <c r="A37" s="91">
        <v>410</v>
      </c>
      <c r="B37" s="73" t="s">
        <v>230</v>
      </c>
      <c r="C37" s="10" t="s">
        <v>9</v>
      </c>
      <c r="D37" s="11" t="s">
        <v>824</v>
      </c>
      <c r="E37" s="9" t="s">
        <v>731</v>
      </c>
      <c r="F37" s="93">
        <v>319</v>
      </c>
      <c r="G37" s="91"/>
      <c r="H37" s="92"/>
    </row>
    <row r="38" spans="1:8" ht="12.75">
      <c r="A38" s="91">
        <v>411</v>
      </c>
      <c r="B38" s="73" t="s">
        <v>231</v>
      </c>
      <c r="C38" s="10" t="s">
        <v>9</v>
      </c>
      <c r="D38" s="11" t="s">
        <v>825</v>
      </c>
      <c r="E38" s="9" t="s">
        <v>731</v>
      </c>
      <c r="F38" s="93">
        <v>15</v>
      </c>
      <c r="G38" s="91"/>
      <c r="H38" s="92"/>
    </row>
    <row r="39" spans="1:8" ht="47.25" customHeight="1">
      <c r="A39" s="91"/>
      <c r="B39" s="91"/>
      <c r="C39" s="6"/>
      <c r="D39" s="7" t="s">
        <v>20</v>
      </c>
      <c r="E39" s="5"/>
      <c r="F39" s="93"/>
      <c r="G39" s="91"/>
      <c r="H39" s="92"/>
    </row>
    <row r="40" spans="1:8" ht="12.75">
      <c r="A40" s="91">
        <v>412</v>
      </c>
      <c r="B40" s="73" t="s">
        <v>232</v>
      </c>
      <c r="C40" s="10" t="s">
        <v>9</v>
      </c>
      <c r="D40" s="11" t="s">
        <v>752</v>
      </c>
      <c r="E40" s="9" t="s">
        <v>731</v>
      </c>
      <c r="F40" s="93">
        <v>83</v>
      </c>
      <c r="G40" s="91"/>
      <c r="H40" s="92"/>
    </row>
    <row r="41" spans="1:8" ht="62.25" customHeight="1">
      <c r="A41" s="91"/>
      <c r="B41" s="91"/>
      <c r="C41" s="6"/>
      <c r="D41" s="16" t="s">
        <v>826</v>
      </c>
      <c r="E41" s="15"/>
      <c r="F41" s="93"/>
      <c r="G41" s="91"/>
      <c r="H41" s="92"/>
    </row>
    <row r="42" spans="1:8" ht="18" customHeight="1">
      <c r="A42" s="91">
        <v>413</v>
      </c>
      <c r="B42" s="73" t="s">
        <v>233</v>
      </c>
      <c r="C42" s="10" t="s">
        <v>9</v>
      </c>
      <c r="D42" s="17" t="s">
        <v>735</v>
      </c>
      <c r="E42" s="9" t="s">
        <v>732</v>
      </c>
      <c r="F42" s="93">
        <v>4</v>
      </c>
      <c r="G42" s="91"/>
      <c r="H42" s="92"/>
    </row>
    <row r="43" spans="1:8" ht="18" customHeight="1">
      <c r="A43" s="91">
        <v>414</v>
      </c>
      <c r="B43" s="73" t="s">
        <v>234</v>
      </c>
      <c r="C43" s="10" t="s">
        <v>9</v>
      </c>
      <c r="D43" s="17" t="s">
        <v>290</v>
      </c>
      <c r="E43" s="9" t="s">
        <v>732</v>
      </c>
      <c r="F43" s="93">
        <v>3</v>
      </c>
      <c r="G43" s="91"/>
      <c r="H43" s="92"/>
    </row>
    <row r="44" spans="1:8" ht="18" customHeight="1">
      <c r="A44" s="91">
        <v>415</v>
      </c>
      <c r="B44" s="73" t="s">
        <v>235</v>
      </c>
      <c r="C44" s="10" t="s">
        <v>9</v>
      </c>
      <c r="D44" s="17" t="s">
        <v>104</v>
      </c>
      <c r="E44" s="9" t="s">
        <v>732</v>
      </c>
      <c r="F44" s="93">
        <v>4</v>
      </c>
      <c r="G44" s="91"/>
      <c r="H44" s="92"/>
    </row>
    <row r="45" spans="1:8" ht="46.5" customHeight="1">
      <c r="A45" s="91"/>
      <c r="B45" s="91"/>
      <c r="C45" s="6"/>
      <c r="D45" s="7" t="s">
        <v>15</v>
      </c>
      <c r="E45" s="5"/>
      <c r="F45" s="93"/>
      <c r="G45" s="91"/>
      <c r="H45" s="92"/>
    </row>
    <row r="46" spans="1:8" ht="12.75">
      <c r="A46" s="91">
        <v>416</v>
      </c>
      <c r="B46" s="73" t="s">
        <v>236</v>
      </c>
      <c r="C46" s="10" t="s">
        <v>9</v>
      </c>
      <c r="D46" s="11" t="s">
        <v>597</v>
      </c>
      <c r="E46" s="9" t="s">
        <v>732</v>
      </c>
      <c r="F46" s="93">
        <v>1</v>
      </c>
      <c r="G46" s="91"/>
      <c r="H46" s="92"/>
    </row>
    <row r="47" spans="1:8" ht="83.25" customHeight="1">
      <c r="A47" s="91"/>
      <c r="B47" s="91"/>
      <c r="C47" s="6"/>
      <c r="D47" s="16" t="s">
        <v>827</v>
      </c>
      <c r="E47" s="15"/>
      <c r="F47" s="93"/>
      <c r="G47" s="91"/>
      <c r="H47" s="92"/>
    </row>
    <row r="48" spans="1:8" ht="12.75">
      <c r="A48" s="91">
        <v>417</v>
      </c>
      <c r="B48" s="73" t="s">
        <v>237</v>
      </c>
      <c r="C48" s="10" t="s">
        <v>9</v>
      </c>
      <c r="D48" s="17" t="s">
        <v>828</v>
      </c>
      <c r="E48" s="9" t="s">
        <v>732</v>
      </c>
      <c r="F48" s="93">
        <v>1</v>
      </c>
      <c r="G48" s="91"/>
      <c r="H48" s="92"/>
    </row>
    <row r="49" spans="1:8" ht="63.75">
      <c r="A49" s="91"/>
      <c r="B49" s="91"/>
      <c r="C49" s="6"/>
      <c r="D49" s="16" t="s">
        <v>829</v>
      </c>
      <c r="E49" s="15"/>
      <c r="F49" s="93"/>
      <c r="G49" s="91"/>
      <c r="H49" s="92"/>
    </row>
    <row r="50" spans="1:8" ht="12.75">
      <c r="A50" s="91">
        <v>418</v>
      </c>
      <c r="B50" s="73" t="s">
        <v>238</v>
      </c>
      <c r="C50" s="10" t="s">
        <v>9</v>
      </c>
      <c r="D50" s="17" t="s">
        <v>290</v>
      </c>
      <c r="E50" s="9" t="s">
        <v>732</v>
      </c>
      <c r="F50" s="93">
        <v>3</v>
      </c>
      <c r="G50" s="91"/>
      <c r="H50" s="92"/>
    </row>
    <row r="51" spans="1:8" ht="25.5">
      <c r="A51" s="9"/>
      <c r="B51" s="73"/>
      <c r="C51" s="18"/>
      <c r="D51" s="7" t="s">
        <v>830</v>
      </c>
      <c r="E51" s="30"/>
      <c r="F51" s="33"/>
      <c r="G51" s="14"/>
      <c r="H51" s="14"/>
    </row>
    <row r="52" spans="1:8" s="21" customFormat="1" ht="54" customHeight="1">
      <c r="A52" s="5"/>
      <c r="B52" s="73"/>
      <c r="C52" s="6"/>
      <c r="D52" s="7" t="s">
        <v>16</v>
      </c>
      <c r="E52" s="5"/>
      <c r="F52" s="69"/>
      <c r="G52" s="5"/>
      <c r="H52" s="8"/>
    </row>
    <row r="53" spans="1:8" ht="12.75">
      <c r="A53" s="9">
        <v>419</v>
      </c>
      <c r="B53" s="73" t="s">
        <v>239</v>
      </c>
      <c r="C53" s="10" t="s">
        <v>80</v>
      </c>
      <c r="D53" s="11" t="s">
        <v>831</v>
      </c>
      <c r="E53" s="9" t="s">
        <v>731</v>
      </c>
      <c r="F53" s="33">
        <v>500</v>
      </c>
      <c r="G53" s="14"/>
      <c r="H53" s="14"/>
    </row>
    <row r="54" spans="1:10" s="21" customFormat="1" ht="25.5">
      <c r="A54" s="9"/>
      <c r="B54" s="73"/>
      <c r="C54" s="6"/>
      <c r="D54" s="7" t="s">
        <v>781</v>
      </c>
      <c r="E54" s="5"/>
      <c r="F54" s="69"/>
      <c r="G54" s="5"/>
      <c r="H54" s="8"/>
      <c r="J54" s="35"/>
    </row>
    <row r="55" spans="1:10" s="21" customFormat="1" ht="15">
      <c r="A55" s="9">
        <v>420</v>
      </c>
      <c r="B55" s="73" t="s">
        <v>240</v>
      </c>
      <c r="C55" s="10" t="s">
        <v>9</v>
      </c>
      <c r="D55" s="11" t="s">
        <v>609</v>
      </c>
      <c r="E55" s="9" t="s">
        <v>731</v>
      </c>
      <c r="F55" s="33">
        <v>185</v>
      </c>
      <c r="G55" s="14"/>
      <c r="H55" s="14"/>
      <c r="J55" s="35"/>
    </row>
    <row r="56" spans="1:10" s="21" customFormat="1" ht="15">
      <c r="A56" s="9"/>
      <c r="B56" s="73"/>
      <c r="C56" s="6"/>
      <c r="D56" s="7" t="s">
        <v>669</v>
      </c>
      <c r="E56" s="5"/>
      <c r="F56" s="69"/>
      <c r="G56" s="5"/>
      <c r="H56" s="8"/>
      <c r="J56" s="35"/>
    </row>
    <row r="57" spans="1:10" s="21" customFormat="1" ht="15.75" thickBot="1">
      <c r="A57" s="9">
        <v>421</v>
      </c>
      <c r="B57" s="73" t="s">
        <v>241</v>
      </c>
      <c r="C57" s="10" t="s">
        <v>9</v>
      </c>
      <c r="D57" s="11" t="s">
        <v>833</v>
      </c>
      <c r="E57" s="9" t="s">
        <v>731</v>
      </c>
      <c r="F57" s="33">
        <v>15</v>
      </c>
      <c r="G57" s="5"/>
      <c r="H57" s="90"/>
      <c r="J57" s="35"/>
    </row>
    <row r="58" spans="1:8" ht="12.75">
      <c r="A58" s="129" t="s">
        <v>598</v>
      </c>
      <c r="B58" s="130"/>
      <c r="C58" s="130"/>
      <c r="D58" s="130"/>
      <c r="E58" s="130"/>
      <c r="F58" s="130"/>
      <c r="G58" s="130"/>
      <c r="H58" s="87"/>
    </row>
    <row r="59" spans="1:8" s="32" customFormat="1" ht="12.75">
      <c r="A59" s="107" t="s">
        <v>832</v>
      </c>
      <c r="B59" s="108"/>
      <c r="C59" s="108"/>
      <c r="D59" s="108"/>
      <c r="E59" s="108"/>
      <c r="F59" s="108"/>
      <c r="G59" s="108"/>
      <c r="H59" s="124"/>
    </row>
    <row r="60" spans="1:8" s="21" customFormat="1" ht="66" customHeight="1">
      <c r="A60" s="5"/>
      <c r="B60" s="73"/>
      <c r="C60" s="6"/>
      <c r="D60" s="7" t="s">
        <v>845</v>
      </c>
      <c r="E60" s="5"/>
      <c r="F60" s="69"/>
      <c r="G60" s="5"/>
      <c r="H60" s="8"/>
    </row>
    <row r="61" spans="1:8" ht="63.75">
      <c r="A61" s="9">
        <v>422</v>
      </c>
      <c r="B61" s="73" t="s">
        <v>242</v>
      </c>
      <c r="C61" s="10" t="s">
        <v>80</v>
      </c>
      <c r="D61" s="11" t="s">
        <v>855</v>
      </c>
      <c r="E61" s="9" t="s">
        <v>732</v>
      </c>
      <c r="F61" s="33">
        <v>1</v>
      </c>
      <c r="G61" s="14"/>
      <c r="H61" s="14"/>
    </row>
    <row r="62" spans="1:8" ht="63.75">
      <c r="A62" s="9">
        <v>423</v>
      </c>
      <c r="B62" s="73" t="s">
        <v>243</v>
      </c>
      <c r="C62" s="10" t="s">
        <v>8</v>
      </c>
      <c r="D62" s="11" t="s">
        <v>857</v>
      </c>
      <c r="E62" s="9" t="s">
        <v>732</v>
      </c>
      <c r="F62" s="33">
        <v>2</v>
      </c>
      <c r="G62" s="14"/>
      <c r="H62" s="14"/>
    </row>
    <row r="63" spans="1:8" ht="63.75">
      <c r="A63" s="9">
        <v>424</v>
      </c>
      <c r="B63" s="73" t="s">
        <v>244</v>
      </c>
      <c r="C63" s="10" t="s">
        <v>80</v>
      </c>
      <c r="D63" s="11" t="s">
        <v>854</v>
      </c>
      <c r="E63" s="9" t="s">
        <v>732</v>
      </c>
      <c r="F63" s="33">
        <v>1</v>
      </c>
      <c r="G63" s="14"/>
      <c r="H63" s="14"/>
    </row>
    <row r="64" spans="1:8" s="32" customFormat="1" ht="64.5" thickBot="1">
      <c r="A64" s="9">
        <v>425</v>
      </c>
      <c r="B64" s="73" t="s">
        <v>858</v>
      </c>
      <c r="C64" s="10" t="s">
        <v>80</v>
      </c>
      <c r="D64" s="11" t="s">
        <v>856</v>
      </c>
      <c r="E64" s="9" t="s">
        <v>732</v>
      </c>
      <c r="F64" s="33">
        <v>1</v>
      </c>
      <c r="G64" s="30"/>
      <c r="H64" s="31"/>
    </row>
    <row r="65" spans="1:8" ht="12.75">
      <c r="A65" s="129" t="s">
        <v>598</v>
      </c>
      <c r="B65" s="130"/>
      <c r="C65" s="130"/>
      <c r="D65" s="130"/>
      <c r="E65" s="130"/>
      <c r="F65" s="130"/>
      <c r="G65" s="130"/>
      <c r="H65" s="87"/>
    </row>
    <row r="66" spans="1:8" s="32" customFormat="1" ht="12.75">
      <c r="A66" s="125" t="s">
        <v>860</v>
      </c>
      <c r="B66" s="126"/>
      <c r="C66" s="127"/>
      <c r="D66" s="127"/>
      <c r="E66" s="127"/>
      <c r="F66" s="127"/>
      <c r="G66" s="127"/>
      <c r="H66" s="128"/>
    </row>
    <row r="67" spans="1:8" s="21" customFormat="1" ht="15">
      <c r="A67" s="5"/>
      <c r="B67" s="73"/>
      <c r="C67" s="6"/>
      <c r="D67" s="7" t="s">
        <v>749</v>
      </c>
      <c r="E67" s="5"/>
      <c r="F67" s="69"/>
      <c r="G67" s="5"/>
      <c r="H67" s="8"/>
    </row>
    <row r="68" spans="1:10" ht="51">
      <c r="A68" s="9">
        <v>426</v>
      </c>
      <c r="B68" s="73" t="s">
        <v>245</v>
      </c>
      <c r="C68" s="10" t="s">
        <v>613</v>
      </c>
      <c r="D68" s="11" t="s">
        <v>844</v>
      </c>
      <c r="E68" s="9" t="s">
        <v>99</v>
      </c>
      <c r="F68" s="33">
        <v>4552</v>
      </c>
      <c r="G68" s="14"/>
      <c r="H68" s="14"/>
      <c r="J68" s="20">
        <f>F69+F72</f>
        <v>5886</v>
      </c>
    </row>
    <row r="69" spans="1:8" ht="25.5">
      <c r="A69" s="9">
        <v>427</v>
      </c>
      <c r="B69" s="73" t="s">
        <v>246</v>
      </c>
      <c r="C69" s="10" t="s">
        <v>613</v>
      </c>
      <c r="D69" s="11" t="s">
        <v>843</v>
      </c>
      <c r="E69" s="9" t="s">
        <v>819</v>
      </c>
      <c r="F69" s="33">
        <v>5310</v>
      </c>
      <c r="G69" s="14"/>
      <c r="H69" s="14"/>
    </row>
    <row r="70" spans="1:8" ht="38.25">
      <c r="A70" s="9">
        <v>428</v>
      </c>
      <c r="B70" s="73" t="s">
        <v>247</v>
      </c>
      <c r="C70" s="10" t="s">
        <v>613</v>
      </c>
      <c r="D70" s="11" t="s">
        <v>645</v>
      </c>
      <c r="E70" s="9" t="s">
        <v>731</v>
      </c>
      <c r="F70" s="33">
        <v>960</v>
      </c>
      <c r="G70" s="14"/>
      <c r="H70" s="14"/>
    </row>
    <row r="71" spans="1:8" ht="25.5">
      <c r="A71" s="9">
        <v>429</v>
      </c>
      <c r="B71" s="73" t="s">
        <v>248</v>
      </c>
      <c r="C71" s="10" t="s">
        <v>613</v>
      </c>
      <c r="D71" s="11" t="s">
        <v>775</v>
      </c>
      <c r="E71" s="9" t="s">
        <v>731</v>
      </c>
      <c r="F71" s="33">
        <v>391</v>
      </c>
      <c r="G71" s="14"/>
      <c r="H71" s="14"/>
    </row>
    <row r="72" spans="1:8" ht="25.5">
      <c r="A72" s="9">
        <v>430</v>
      </c>
      <c r="B72" s="73" t="s">
        <v>249</v>
      </c>
      <c r="C72" s="10" t="s">
        <v>613</v>
      </c>
      <c r="D72" s="11" t="s">
        <v>774</v>
      </c>
      <c r="E72" s="9" t="s">
        <v>99</v>
      </c>
      <c r="F72" s="33">
        <v>576</v>
      </c>
      <c r="G72" s="14"/>
      <c r="H72" s="14"/>
    </row>
    <row r="73" spans="1:8" ht="13.5" thickBot="1">
      <c r="A73" s="9">
        <v>431</v>
      </c>
      <c r="B73" s="73" t="s">
        <v>859</v>
      </c>
      <c r="C73" s="10" t="s">
        <v>613</v>
      </c>
      <c r="D73" s="11" t="s">
        <v>751</v>
      </c>
      <c r="E73" s="9" t="s">
        <v>732</v>
      </c>
      <c r="F73" s="33">
        <v>6</v>
      </c>
      <c r="G73" s="14"/>
      <c r="H73" s="14"/>
    </row>
    <row r="74" spans="1:8" ht="13.5" thickBot="1">
      <c r="A74" s="129" t="s">
        <v>598</v>
      </c>
      <c r="B74" s="130"/>
      <c r="C74" s="130"/>
      <c r="D74" s="130"/>
      <c r="E74" s="130"/>
      <c r="F74" s="130"/>
      <c r="G74" s="130"/>
      <c r="H74" s="87"/>
    </row>
    <row r="75" spans="1:8" ht="14.25" thickBot="1" thickTop="1">
      <c r="A75" s="136" t="s">
        <v>817</v>
      </c>
      <c r="B75" s="137"/>
      <c r="C75" s="137"/>
      <c r="D75" s="137"/>
      <c r="E75" s="137"/>
      <c r="F75" s="137"/>
      <c r="G75" s="138"/>
      <c r="H75" s="94"/>
    </row>
    <row r="76" spans="1:8" ht="12.75">
      <c r="A76" s="131" t="s">
        <v>871</v>
      </c>
      <c r="B76" s="132"/>
      <c r="C76" s="132"/>
      <c r="D76" s="132"/>
      <c r="E76" s="132"/>
      <c r="F76" s="132"/>
      <c r="G76" s="132"/>
      <c r="H76" s="95"/>
    </row>
    <row r="77" spans="1:8" ht="13.5" thickBot="1">
      <c r="A77" s="131" t="s">
        <v>872</v>
      </c>
      <c r="B77" s="132"/>
      <c r="C77" s="132"/>
      <c r="D77" s="132"/>
      <c r="E77" s="132"/>
      <c r="F77" s="132"/>
      <c r="G77" s="132"/>
      <c r="H77" s="96"/>
    </row>
    <row r="78" spans="1:8" s="38" customFormat="1" ht="19.5" customHeight="1" thickBot="1">
      <c r="A78" s="133" t="s">
        <v>818</v>
      </c>
      <c r="B78" s="134"/>
      <c r="C78" s="134"/>
      <c r="D78" s="134"/>
      <c r="E78" s="134"/>
      <c r="F78" s="134"/>
      <c r="G78" s="135"/>
      <c r="H78" s="68"/>
    </row>
    <row r="79" ht="12.75">
      <c r="H79" s="20"/>
    </row>
    <row r="80" ht="12.75">
      <c r="H80" s="20"/>
    </row>
    <row r="81" ht="12.75">
      <c r="H81" s="20"/>
    </row>
    <row r="82" ht="12.75">
      <c r="H82" s="20"/>
    </row>
    <row r="83" ht="12.75">
      <c r="H83" s="20"/>
    </row>
    <row r="84" ht="12.75">
      <c r="H84" s="20"/>
    </row>
    <row r="85" ht="12.75">
      <c r="H85" s="20"/>
    </row>
    <row r="86" ht="12.75">
      <c r="H86" s="20"/>
    </row>
    <row r="87" ht="12.75">
      <c r="H87" s="20"/>
    </row>
    <row r="88" ht="12.75">
      <c r="H88" s="20"/>
    </row>
    <row r="89" ht="12.75">
      <c r="H89" s="20"/>
    </row>
    <row r="90" ht="12.75">
      <c r="H90" s="20"/>
    </row>
    <row r="91" ht="12.75">
      <c r="H91" s="20"/>
    </row>
    <row r="92" ht="12.75">
      <c r="H92" s="20"/>
    </row>
    <row r="93" ht="12.75">
      <c r="H93" s="20"/>
    </row>
    <row r="94" ht="12.75">
      <c r="H94" s="20"/>
    </row>
    <row r="95" ht="12.75">
      <c r="H95" s="20"/>
    </row>
    <row r="96" ht="12.75">
      <c r="H96" s="20"/>
    </row>
    <row r="97" ht="12.75">
      <c r="H97" s="20"/>
    </row>
    <row r="98" ht="12.75">
      <c r="H98" s="20"/>
    </row>
    <row r="99" ht="12.75">
      <c r="H99" s="20"/>
    </row>
    <row r="100" ht="12.75">
      <c r="H100" s="20"/>
    </row>
    <row r="101" ht="12.75">
      <c r="H101" s="20"/>
    </row>
    <row r="102" ht="12.75">
      <c r="H102" s="20"/>
    </row>
    <row r="103" ht="12.75">
      <c r="H103" s="20"/>
    </row>
    <row r="104" ht="12.75">
      <c r="H104" s="20"/>
    </row>
    <row r="105" ht="12.75">
      <c r="H105" s="20"/>
    </row>
    <row r="106" ht="12.75">
      <c r="H106" s="20"/>
    </row>
    <row r="107" ht="12.75">
      <c r="H107" s="20"/>
    </row>
    <row r="108" ht="12.75">
      <c r="H108" s="20"/>
    </row>
    <row r="109" ht="12.75">
      <c r="H109" s="20"/>
    </row>
    <row r="110" ht="12.75">
      <c r="H110" s="20"/>
    </row>
    <row r="111" ht="12.75">
      <c r="H111" s="20"/>
    </row>
    <row r="112" ht="12.75">
      <c r="H112" s="20"/>
    </row>
    <row r="113" ht="12.75">
      <c r="H113" s="20"/>
    </row>
    <row r="114" ht="12.75">
      <c r="H114" s="20"/>
    </row>
    <row r="115" ht="12.75">
      <c r="H115" s="20"/>
    </row>
    <row r="116" ht="12.75">
      <c r="H116" s="20"/>
    </row>
    <row r="117" ht="12.75">
      <c r="H117" s="20"/>
    </row>
    <row r="118" ht="12.75">
      <c r="H118" s="20"/>
    </row>
    <row r="119" ht="12.75">
      <c r="H119" s="20"/>
    </row>
    <row r="120" ht="12.75">
      <c r="H120" s="20"/>
    </row>
    <row r="121" ht="12.75">
      <c r="H121" s="20"/>
    </row>
    <row r="122" ht="12.75">
      <c r="H122" s="20"/>
    </row>
    <row r="123" ht="12.75">
      <c r="H123" s="20"/>
    </row>
    <row r="124" ht="12.75">
      <c r="H124" s="20"/>
    </row>
    <row r="125" ht="12.75">
      <c r="H125" s="20"/>
    </row>
    <row r="126" ht="12.75">
      <c r="H126" s="20"/>
    </row>
    <row r="127" ht="12.75">
      <c r="H127" s="20"/>
    </row>
    <row r="128" ht="12.75">
      <c r="H128" s="20"/>
    </row>
    <row r="129" ht="12.75">
      <c r="H129" s="20"/>
    </row>
    <row r="130" ht="12.75">
      <c r="H130" s="20"/>
    </row>
    <row r="131" ht="12.75">
      <c r="H131" s="20"/>
    </row>
    <row r="132" ht="12.75">
      <c r="H132" s="20"/>
    </row>
  </sheetData>
  <mergeCells count="17">
    <mergeCell ref="A2:H2"/>
    <mergeCell ref="A1:H1"/>
    <mergeCell ref="A5:H5"/>
    <mergeCell ref="A59:H59"/>
    <mergeCell ref="E12:H12"/>
    <mergeCell ref="A18:G18"/>
    <mergeCell ref="A19:H19"/>
    <mergeCell ref="A32:G32"/>
    <mergeCell ref="A33:H33"/>
    <mergeCell ref="A58:G58"/>
    <mergeCell ref="A76:G76"/>
    <mergeCell ref="A77:G77"/>
    <mergeCell ref="A78:G78"/>
    <mergeCell ref="A65:G65"/>
    <mergeCell ref="A75:G75"/>
    <mergeCell ref="A66:H66"/>
    <mergeCell ref="A74:G74"/>
  </mergeCells>
  <printOptions horizontalCentered="1"/>
  <pageMargins left="0.4330708661417323" right="0.2362204724409449" top="0.85" bottom="0.89" header="0.26" footer="0.3"/>
  <pageSetup horizontalDpi="600" verticalDpi="600" orientation="portrait" paperSize="9" r:id="rId1"/>
  <headerFooter alignWithMargins="0">
    <oddHeader>&amp;C&amp;8Inwestycja współfinansowana ze środków pomocowych z Funduszu Spójności</oddHeader>
    <oddFooter>&amp;C&amp;8GOSPODARKA WODNO-ŚCIEKOWA W BĘDZINIE ETAP II - PRZEDMIAR ROBÓT
Kontrakt nr CCI 2004/PL/16/C/PE/001-02&amp;R&amp;P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4"/>
  <sheetViews>
    <sheetView view="pageBreakPreview" zoomScaleSheetLayoutView="100" workbookViewId="0" topLeftCell="A40">
      <selection activeCell="D49" sqref="D49"/>
    </sheetView>
  </sheetViews>
  <sheetFormatPr defaultColWidth="9.140625" defaultRowHeight="12.75"/>
  <cols>
    <col min="1" max="1" width="5.57421875" style="2" customWidth="1"/>
    <col min="2" max="2" width="9.421875" style="75" bestFit="1" customWidth="1"/>
    <col min="3" max="3" width="9.28125" style="2" customWidth="1"/>
    <col min="4" max="4" width="34.28125" style="19" customWidth="1"/>
    <col min="5" max="5" width="6.7109375" style="2" customWidth="1"/>
    <col min="6" max="6" width="8.7109375" style="20" customWidth="1"/>
    <col min="7" max="7" width="9.421875" style="2" customWidth="1"/>
    <col min="8" max="8" width="11.7109375" style="2" customWidth="1"/>
    <col min="9" max="16384" width="9.140625" style="2" customWidth="1"/>
  </cols>
  <sheetData>
    <row r="1" spans="1:8" ht="50.25" customHeight="1">
      <c r="A1" s="104" t="s">
        <v>846</v>
      </c>
      <c r="B1" s="104"/>
      <c r="C1" s="104"/>
      <c r="D1" s="104"/>
      <c r="E1" s="104"/>
      <c r="F1" s="104"/>
      <c r="G1" s="104"/>
      <c r="H1" s="104"/>
    </row>
    <row r="2" spans="1:8" ht="18.75">
      <c r="A2" s="114" t="s">
        <v>847</v>
      </c>
      <c r="B2" s="114"/>
      <c r="C2" s="114"/>
      <c r="D2" s="114"/>
      <c r="E2" s="114"/>
      <c r="F2" s="114"/>
      <c r="G2" s="114"/>
      <c r="H2" s="114"/>
    </row>
    <row r="3" spans="1:8" s="3" customFormat="1" ht="33.75">
      <c r="A3" s="1" t="s">
        <v>726</v>
      </c>
      <c r="B3" s="1" t="s">
        <v>674</v>
      </c>
      <c r="C3" s="1" t="s">
        <v>727</v>
      </c>
      <c r="D3" s="1" t="s">
        <v>728</v>
      </c>
      <c r="E3" s="1" t="s">
        <v>730</v>
      </c>
      <c r="F3" s="1" t="s">
        <v>729</v>
      </c>
      <c r="G3" s="1" t="s">
        <v>76</v>
      </c>
      <c r="H3" s="1" t="s">
        <v>77</v>
      </c>
    </row>
    <row r="4" spans="1:8" ht="12.75">
      <c r="A4" s="4">
        <v>1</v>
      </c>
      <c r="B4" s="4">
        <v>2</v>
      </c>
      <c r="C4" s="4">
        <v>3</v>
      </c>
      <c r="D4" s="1">
        <v>4</v>
      </c>
      <c r="E4" s="4">
        <v>5</v>
      </c>
      <c r="F4" s="71">
        <v>6</v>
      </c>
      <c r="G4" s="4">
        <v>7</v>
      </c>
      <c r="H4" s="4" t="s">
        <v>675</v>
      </c>
    </row>
    <row r="5" spans="1:8" ht="12.75">
      <c r="A5" s="125" t="s">
        <v>733</v>
      </c>
      <c r="B5" s="126"/>
      <c r="C5" s="127"/>
      <c r="D5" s="127"/>
      <c r="E5" s="127"/>
      <c r="F5" s="127"/>
      <c r="G5" s="127"/>
      <c r="H5" s="128"/>
    </row>
    <row r="6" spans="1:8" ht="25.5">
      <c r="A6" s="5"/>
      <c r="B6" s="73"/>
      <c r="C6" s="6"/>
      <c r="D6" s="7" t="s">
        <v>291</v>
      </c>
      <c r="E6" s="5"/>
      <c r="F6" s="69"/>
      <c r="G6" s="5"/>
      <c r="H6" s="8"/>
    </row>
    <row r="7" spans="1:8" ht="26.25" thickBot="1">
      <c r="A7" s="9">
        <v>432</v>
      </c>
      <c r="B7" s="73" t="s">
        <v>250</v>
      </c>
      <c r="C7" s="10" t="s">
        <v>101</v>
      </c>
      <c r="D7" s="11" t="s">
        <v>802</v>
      </c>
      <c r="E7" s="9" t="s">
        <v>99</v>
      </c>
      <c r="F7" s="41">
        <v>78</v>
      </c>
      <c r="G7" s="14"/>
      <c r="H7" s="14"/>
    </row>
    <row r="8" spans="1:8" ht="12.75">
      <c r="A8" s="129" t="s">
        <v>598</v>
      </c>
      <c r="B8" s="130"/>
      <c r="C8" s="130"/>
      <c r="D8" s="130"/>
      <c r="E8" s="130"/>
      <c r="F8" s="130"/>
      <c r="G8" s="130"/>
      <c r="H8" s="87"/>
    </row>
    <row r="9" spans="1:8" s="32" customFormat="1" ht="12.75">
      <c r="A9" s="107" t="s">
        <v>734</v>
      </c>
      <c r="B9" s="108"/>
      <c r="C9" s="108"/>
      <c r="D9" s="108"/>
      <c r="E9" s="108"/>
      <c r="F9" s="108"/>
      <c r="G9" s="108"/>
      <c r="H9" s="124"/>
    </row>
    <row r="10" spans="1:8" s="21" customFormat="1" ht="38.25">
      <c r="A10" s="5"/>
      <c r="B10" s="73"/>
      <c r="C10" s="6"/>
      <c r="D10" s="7" t="s">
        <v>86</v>
      </c>
      <c r="E10" s="5"/>
      <c r="F10" s="69"/>
      <c r="G10" s="5"/>
      <c r="H10" s="8"/>
    </row>
    <row r="11" spans="1:10" ht="13.5" thickBot="1">
      <c r="A11" s="9">
        <v>433</v>
      </c>
      <c r="B11" s="73" t="s">
        <v>251</v>
      </c>
      <c r="C11" s="10" t="s">
        <v>7</v>
      </c>
      <c r="D11" s="11" t="s">
        <v>292</v>
      </c>
      <c r="E11" s="9" t="s">
        <v>731</v>
      </c>
      <c r="F11" s="33">
        <v>4.5</v>
      </c>
      <c r="G11" s="14"/>
      <c r="H11" s="14"/>
      <c r="J11" s="37"/>
    </row>
    <row r="12" spans="1:8" ht="12.75">
      <c r="A12" s="129" t="s">
        <v>598</v>
      </c>
      <c r="B12" s="130"/>
      <c r="C12" s="130"/>
      <c r="D12" s="130"/>
      <c r="E12" s="130"/>
      <c r="F12" s="130"/>
      <c r="G12" s="130"/>
      <c r="H12" s="87"/>
    </row>
    <row r="13" spans="1:8" s="32" customFormat="1" ht="12.75">
      <c r="A13" s="107" t="s">
        <v>755</v>
      </c>
      <c r="B13" s="108"/>
      <c r="C13" s="108"/>
      <c r="D13" s="108"/>
      <c r="E13" s="108"/>
      <c r="F13" s="108"/>
      <c r="G13" s="108"/>
      <c r="H13" s="124"/>
    </row>
    <row r="14" spans="1:10" s="21" customFormat="1" ht="38.25">
      <c r="A14" s="5"/>
      <c r="B14" s="73"/>
      <c r="C14" s="6"/>
      <c r="D14" s="7" t="s">
        <v>20</v>
      </c>
      <c r="E14" s="5"/>
      <c r="F14" s="69"/>
      <c r="G14" s="5"/>
      <c r="H14" s="8"/>
      <c r="J14" s="36"/>
    </row>
    <row r="15" spans="1:8" ht="12.75">
      <c r="A15" s="9">
        <v>434</v>
      </c>
      <c r="B15" s="73" t="s">
        <v>252</v>
      </c>
      <c r="C15" s="10" t="s">
        <v>9</v>
      </c>
      <c r="D15" s="11" t="s">
        <v>754</v>
      </c>
      <c r="E15" s="9" t="s">
        <v>731</v>
      </c>
      <c r="F15" s="33">
        <v>6</v>
      </c>
      <c r="G15" s="14"/>
      <c r="H15" s="14"/>
    </row>
    <row r="16" spans="1:8" s="21" customFormat="1" ht="63.75">
      <c r="A16" s="5"/>
      <c r="B16" s="73"/>
      <c r="C16" s="6"/>
      <c r="D16" s="7" t="s">
        <v>87</v>
      </c>
      <c r="E16" s="5"/>
      <c r="F16" s="69"/>
      <c r="G16" s="5"/>
      <c r="H16" s="8"/>
    </row>
    <row r="17" spans="1:8" ht="12.75">
      <c r="A17" s="9">
        <v>435</v>
      </c>
      <c r="B17" s="73" t="s">
        <v>253</v>
      </c>
      <c r="C17" s="10" t="s">
        <v>9</v>
      </c>
      <c r="D17" s="11" t="s">
        <v>69</v>
      </c>
      <c r="E17" s="9" t="s">
        <v>732</v>
      </c>
      <c r="F17" s="33">
        <v>1</v>
      </c>
      <c r="G17" s="14"/>
      <c r="H17" s="14"/>
    </row>
    <row r="18" spans="1:8" s="21" customFormat="1" ht="38.25">
      <c r="A18" s="5"/>
      <c r="B18" s="73"/>
      <c r="C18" s="6"/>
      <c r="D18" s="7" t="s">
        <v>293</v>
      </c>
      <c r="E18" s="5"/>
      <c r="F18" s="69"/>
      <c r="G18" s="5"/>
      <c r="H18" s="8"/>
    </row>
    <row r="19" spans="1:8" ht="13.5" thickBot="1">
      <c r="A19" s="9">
        <v>436</v>
      </c>
      <c r="B19" s="73" t="s">
        <v>254</v>
      </c>
      <c r="C19" s="10" t="s">
        <v>9</v>
      </c>
      <c r="D19" s="11" t="s">
        <v>294</v>
      </c>
      <c r="E19" s="9" t="s">
        <v>731</v>
      </c>
      <c r="F19" s="33">
        <v>24</v>
      </c>
      <c r="G19" s="14"/>
      <c r="H19" s="14"/>
    </row>
    <row r="20" spans="1:8" ht="12.75">
      <c r="A20" s="129" t="s">
        <v>598</v>
      </c>
      <c r="B20" s="130"/>
      <c r="C20" s="130"/>
      <c r="D20" s="130"/>
      <c r="E20" s="130"/>
      <c r="F20" s="130"/>
      <c r="G20" s="130"/>
      <c r="H20" s="87"/>
    </row>
    <row r="21" spans="1:8" s="32" customFormat="1" ht="12.75">
      <c r="A21" s="107" t="s">
        <v>295</v>
      </c>
      <c r="B21" s="108"/>
      <c r="C21" s="108"/>
      <c r="D21" s="108"/>
      <c r="E21" s="108"/>
      <c r="F21" s="108"/>
      <c r="G21" s="108"/>
      <c r="H21" s="124"/>
    </row>
    <row r="22" spans="1:8" s="21" customFormat="1" ht="51">
      <c r="A22" s="5"/>
      <c r="B22" s="73"/>
      <c r="C22" s="6"/>
      <c r="D22" s="7" t="s">
        <v>296</v>
      </c>
      <c r="E22" s="5"/>
      <c r="F22" s="69"/>
      <c r="G22" s="5"/>
      <c r="H22" s="8"/>
    </row>
    <row r="23" spans="1:8" ht="25.5">
      <c r="A23" s="9">
        <v>437</v>
      </c>
      <c r="B23" s="73" t="s">
        <v>255</v>
      </c>
      <c r="C23" s="10" t="s">
        <v>23</v>
      </c>
      <c r="D23" s="11" t="s">
        <v>297</v>
      </c>
      <c r="E23" s="9" t="s">
        <v>732</v>
      </c>
      <c r="F23" s="33">
        <v>1</v>
      </c>
      <c r="G23" s="14"/>
      <c r="H23" s="14"/>
    </row>
    <row r="24" spans="1:8" ht="38.25">
      <c r="A24" s="9">
        <v>438</v>
      </c>
      <c r="B24" s="73" t="s">
        <v>256</v>
      </c>
      <c r="C24" s="10" t="s">
        <v>23</v>
      </c>
      <c r="D24" s="11" t="s">
        <v>298</v>
      </c>
      <c r="E24" s="9" t="s">
        <v>732</v>
      </c>
      <c r="F24" s="33">
        <v>1</v>
      </c>
      <c r="G24" s="14"/>
      <c r="H24" s="14"/>
    </row>
    <row r="25" spans="1:8" s="32" customFormat="1" ht="12.75">
      <c r="A25" s="30"/>
      <c r="B25" s="73"/>
      <c r="C25" s="18"/>
      <c r="D25" s="7" t="s">
        <v>299</v>
      </c>
      <c r="E25" s="30"/>
      <c r="F25" s="72"/>
      <c r="G25" s="30"/>
      <c r="H25" s="31"/>
    </row>
    <row r="26" spans="1:8" ht="38.25">
      <c r="A26" s="9"/>
      <c r="B26" s="73"/>
      <c r="C26" s="10"/>
      <c r="D26" s="7" t="s">
        <v>300</v>
      </c>
      <c r="E26" s="9"/>
      <c r="F26" s="33"/>
      <c r="G26" s="14"/>
      <c r="H26" s="14"/>
    </row>
    <row r="27" spans="1:8" ht="13.5" thickBot="1">
      <c r="A27" s="9">
        <v>439</v>
      </c>
      <c r="B27" s="73" t="s">
        <v>257</v>
      </c>
      <c r="C27" s="10" t="s">
        <v>23</v>
      </c>
      <c r="D27" s="11" t="s">
        <v>301</v>
      </c>
      <c r="E27" s="9" t="s">
        <v>732</v>
      </c>
      <c r="F27" s="33">
        <v>1</v>
      </c>
      <c r="G27" s="14"/>
      <c r="H27" s="14"/>
    </row>
    <row r="28" spans="1:8" ht="12.75">
      <c r="A28" s="129" t="s">
        <v>598</v>
      </c>
      <c r="B28" s="130"/>
      <c r="C28" s="130"/>
      <c r="D28" s="130"/>
      <c r="E28" s="130"/>
      <c r="F28" s="130"/>
      <c r="G28" s="130"/>
      <c r="H28" s="87"/>
    </row>
    <row r="29" spans="1:8" s="32" customFormat="1" ht="12.75">
      <c r="A29" s="107" t="s">
        <v>776</v>
      </c>
      <c r="B29" s="108"/>
      <c r="C29" s="108"/>
      <c r="D29" s="108"/>
      <c r="E29" s="108"/>
      <c r="F29" s="108"/>
      <c r="G29" s="108"/>
      <c r="H29" s="124"/>
    </row>
    <row r="30" spans="1:8" s="21" customFormat="1" ht="38.25">
      <c r="A30" s="5"/>
      <c r="B30" s="73"/>
      <c r="C30" s="6"/>
      <c r="D30" s="7" t="s">
        <v>16</v>
      </c>
      <c r="E30" s="5"/>
      <c r="F30" s="69"/>
      <c r="G30" s="5"/>
      <c r="H30" s="8"/>
    </row>
    <row r="31" spans="1:8" ht="13.5" thickBot="1">
      <c r="A31" s="9">
        <v>440</v>
      </c>
      <c r="B31" s="73" t="s">
        <v>258</v>
      </c>
      <c r="C31" s="10" t="s">
        <v>8</v>
      </c>
      <c r="D31" s="11" t="s">
        <v>57</v>
      </c>
      <c r="E31" s="9" t="s">
        <v>731</v>
      </c>
      <c r="F31" s="33">
        <v>9</v>
      </c>
      <c r="G31" s="14"/>
      <c r="H31" s="14"/>
    </row>
    <row r="32" spans="1:8" ht="12.75">
      <c r="A32" s="129" t="s">
        <v>598</v>
      </c>
      <c r="B32" s="130"/>
      <c r="C32" s="130"/>
      <c r="D32" s="130"/>
      <c r="E32" s="130"/>
      <c r="F32" s="130"/>
      <c r="G32" s="130"/>
      <c r="H32" s="87"/>
    </row>
    <row r="33" spans="1:8" ht="12.75">
      <c r="A33" s="125" t="s">
        <v>302</v>
      </c>
      <c r="B33" s="126"/>
      <c r="C33" s="127"/>
      <c r="D33" s="127"/>
      <c r="E33" s="127"/>
      <c r="F33" s="127"/>
      <c r="G33" s="127"/>
      <c r="H33" s="128"/>
    </row>
    <row r="34" spans="1:8" ht="25.5">
      <c r="A34" s="5"/>
      <c r="B34" s="73"/>
      <c r="C34" s="6"/>
      <c r="D34" s="7" t="s">
        <v>303</v>
      </c>
      <c r="E34" s="5"/>
      <c r="F34" s="69"/>
      <c r="G34" s="5"/>
      <c r="H34" s="8"/>
    </row>
    <row r="35" spans="1:8" ht="25.5">
      <c r="A35" s="9">
        <v>441</v>
      </c>
      <c r="B35" s="73" t="s">
        <v>259</v>
      </c>
      <c r="C35" s="10" t="s">
        <v>30</v>
      </c>
      <c r="D35" s="11" t="s">
        <v>305</v>
      </c>
      <c r="E35" s="9" t="s">
        <v>732</v>
      </c>
      <c r="F35" s="41">
        <v>1</v>
      </c>
      <c r="G35" s="14"/>
      <c r="H35" s="14"/>
    </row>
    <row r="36" spans="1:8" ht="12.75">
      <c r="A36" s="9">
        <f>A35+1</f>
        <v>442</v>
      </c>
      <c r="B36" s="73" t="s">
        <v>260</v>
      </c>
      <c r="C36" s="10" t="s">
        <v>30</v>
      </c>
      <c r="D36" s="11" t="s">
        <v>304</v>
      </c>
      <c r="E36" s="9" t="s">
        <v>732</v>
      </c>
      <c r="F36" s="41">
        <v>1</v>
      </c>
      <c r="G36" s="14"/>
      <c r="H36" s="14"/>
    </row>
    <row r="37" spans="1:8" ht="15">
      <c r="A37" s="9"/>
      <c r="B37" s="73"/>
      <c r="C37" s="6"/>
      <c r="D37" s="7" t="s">
        <v>306</v>
      </c>
      <c r="E37" s="5"/>
      <c r="F37" s="69"/>
      <c r="G37" s="5"/>
      <c r="H37" s="8"/>
    </row>
    <row r="38" spans="1:8" ht="25.5">
      <c r="A38" s="9">
        <v>443</v>
      </c>
      <c r="B38" s="73" t="s">
        <v>261</v>
      </c>
      <c r="C38" s="10" t="s">
        <v>30</v>
      </c>
      <c r="D38" s="11" t="s">
        <v>307</v>
      </c>
      <c r="E38" s="9" t="s">
        <v>732</v>
      </c>
      <c r="F38" s="41">
        <v>1</v>
      </c>
      <c r="G38" s="14"/>
      <c r="H38" s="14"/>
    </row>
    <row r="39" spans="1:8" ht="25.5">
      <c r="A39" s="9">
        <v>444</v>
      </c>
      <c r="B39" s="73" t="s">
        <v>262</v>
      </c>
      <c r="C39" s="10" t="s">
        <v>30</v>
      </c>
      <c r="D39" s="11" t="s">
        <v>309</v>
      </c>
      <c r="E39" s="9" t="s">
        <v>732</v>
      </c>
      <c r="F39" s="41">
        <v>1</v>
      </c>
      <c r="G39" s="14"/>
      <c r="H39" s="14"/>
    </row>
    <row r="40" spans="1:8" ht="25.5">
      <c r="A40" s="9">
        <v>445</v>
      </c>
      <c r="B40" s="73" t="s">
        <v>263</v>
      </c>
      <c r="C40" s="10" t="s">
        <v>30</v>
      </c>
      <c r="D40" s="11" t="s">
        <v>310</v>
      </c>
      <c r="E40" s="9" t="s">
        <v>732</v>
      </c>
      <c r="F40" s="41">
        <v>1</v>
      </c>
      <c r="G40" s="14"/>
      <c r="H40" s="14"/>
    </row>
    <row r="41" spans="1:8" ht="25.5">
      <c r="A41" s="9">
        <v>446</v>
      </c>
      <c r="B41" s="73" t="s">
        <v>264</v>
      </c>
      <c r="C41" s="10" t="s">
        <v>30</v>
      </c>
      <c r="D41" s="11" t="s">
        <v>308</v>
      </c>
      <c r="E41" s="9" t="s">
        <v>732</v>
      </c>
      <c r="F41" s="41">
        <v>1</v>
      </c>
      <c r="G41" s="14"/>
      <c r="H41" s="14"/>
    </row>
    <row r="42" spans="1:8" ht="25.5">
      <c r="A42" s="9">
        <v>447</v>
      </c>
      <c r="B42" s="73" t="s">
        <v>265</v>
      </c>
      <c r="C42" s="10" t="s">
        <v>30</v>
      </c>
      <c r="D42" s="11" t="s">
        <v>311</v>
      </c>
      <c r="E42" s="9" t="s">
        <v>732</v>
      </c>
      <c r="F42" s="41">
        <v>1</v>
      </c>
      <c r="G42" s="14"/>
      <c r="H42" s="14"/>
    </row>
    <row r="43" spans="1:8" ht="25.5">
      <c r="A43" s="9">
        <v>448</v>
      </c>
      <c r="B43" s="73" t="s">
        <v>266</v>
      </c>
      <c r="C43" s="10" t="s">
        <v>30</v>
      </c>
      <c r="D43" s="11" t="s">
        <v>312</v>
      </c>
      <c r="E43" s="9" t="s">
        <v>732</v>
      </c>
      <c r="F43" s="41">
        <v>5</v>
      </c>
      <c r="G43" s="14"/>
      <c r="H43" s="14"/>
    </row>
    <row r="44" spans="1:8" ht="16.5" customHeight="1">
      <c r="A44" s="9">
        <v>449</v>
      </c>
      <c r="B44" s="73" t="s">
        <v>267</v>
      </c>
      <c r="C44" s="10" t="s">
        <v>30</v>
      </c>
      <c r="D44" s="11" t="s">
        <v>313</v>
      </c>
      <c r="E44" s="9" t="s">
        <v>732</v>
      </c>
      <c r="F44" s="41">
        <v>3</v>
      </c>
      <c r="G44" s="14"/>
      <c r="H44" s="14"/>
    </row>
    <row r="45" spans="1:8" ht="12.75">
      <c r="A45" s="9"/>
      <c r="B45" s="73"/>
      <c r="C45" s="10"/>
      <c r="D45" s="7" t="s">
        <v>314</v>
      </c>
      <c r="E45" s="9"/>
      <c r="F45" s="41"/>
      <c r="G45" s="14"/>
      <c r="H45" s="14"/>
    </row>
    <row r="46" spans="1:8" ht="12.75">
      <c r="A46" s="9">
        <v>450</v>
      </c>
      <c r="B46" s="73" t="s">
        <v>268</v>
      </c>
      <c r="C46" s="10" t="s">
        <v>30</v>
      </c>
      <c r="D46" s="11" t="s">
        <v>316</v>
      </c>
      <c r="E46" s="9" t="s">
        <v>732</v>
      </c>
      <c r="F46" s="41">
        <v>3</v>
      </c>
      <c r="G46" s="14"/>
      <c r="H46" s="14"/>
    </row>
    <row r="47" spans="1:8" ht="54">
      <c r="A47" s="9">
        <v>451</v>
      </c>
      <c r="B47" s="73" t="s">
        <v>269</v>
      </c>
      <c r="C47" s="10" t="s">
        <v>30</v>
      </c>
      <c r="D47" s="11" t="s">
        <v>315</v>
      </c>
      <c r="E47" s="9" t="s">
        <v>731</v>
      </c>
      <c r="F47" s="41">
        <v>15</v>
      </c>
      <c r="G47" s="14"/>
      <c r="H47" s="14"/>
    </row>
    <row r="48" spans="1:8" ht="15">
      <c r="A48" s="9"/>
      <c r="B48" s="73"/>
      <c r="C48" s="6"/>
      <c r="D48" s="7" t="s">
        <v>317</v>
      </c>
      <c r="E48" s="5"/>
      <c r="F48" s="69"/>
      <c r="G48" s="5"/>
      <c r="H48" s="8"/>
    </row>
    <row r="49" spans="1:8" ht="26.25" thickBot="1">
      <c r="A49" s="9">
        <v>452</v>
      </c>
      <c r="B49" s="73" t="s">
        <v>270</v>
      </c>
      <c r="C49" s="10" t="s">
        <v>30</v>
      </c>
      <c r="D49" s="11" t="s">
        <v>318</v>
      </c>
      <c r="E49" s="9" t="s">
        <v>732</v>
      </c>
      <c r="F49" s="41">
        <v>1</v>
      </c>
      <c r="G49" s="14"/>
      <c r="H49" s="14"/>
    </row>
    <row r="50" spans="1:8" ht="13.5" thickBot="1">
      <c r="A50" s="129" t="s">
        <v>598</v>
      </c>
      <c r="B50" s="130"/>
      <c r="C50" s="130"/>
      <c r="D50" s="130"/>
      <c r="E50" s="130"/>
      <c r="F50" s="130"/>
      <c r="G50" s="130"/>
      <c r="H50" s="87"/>
    </row>
    <row r="51" spans="1:8" ht="14.25" thickBot="1" thickTop="1">
      <c r="A51" s="136" t="s">
        <v>849</v>
      </c>
      <c r="B51" s="137"/>
      <c r="C51" s="137"/>
      <c r="D51" s="137"/>
      <c r="E51" s="137"/>
      <c r="F51" s="137"/>
      <c r="G51" s="138"/>
      <c r="H51" s="94"/>
    </row>
    <row r="52" spans="1:8" ht="12.75">
      <c r="A52" s="131" t="s">
        <v>861</v>
      </c>
      <c r="B52" s="132"/>
      <c r="C52" s="132"/>
      <c r="D52" s="132"/>
      <c r="E52" s="132"/>
      <c r="F52" s="132"/>
      <c r="G52" s="132"/>
      <c r="H52" s="95"/>
    </row>
    <row r="53" spans="1:8" ht="13.5" thickBot="1">
      <c r="A53" s="131" t="s">
        <v>862</v>
      </c>
      <c r="B53" s="132"/>
      <c r="C53" s="132"/>
      <c r="D53" s="132"/>
      <c r="E53" s="132"/>
      <c r="F53" s="132"/>
      <c r="G53" s="132"/>
      <c r="H53" s="96"/>
    </row>
    <row r="54" spans="1:8" s="38" customFormat="1" ht="19.5" customHeight="1" thickBot="1">
      <c r="A54" s="133" t="s">
        <v>848</v>
      </c>
      <c r="B54" s="134"/>
      <c r="C54" s="134"/>
      <c r="D54" s="134"/>
      <c r="E54" s="134"/>
      <c r="F54" s="134"/>
      <c r="G54" s="135"/>
      <c r="H54" s="68"/>
    </row>
  </sheetData>
  <mergeCells count="18">
    <mergeCell ref="A2:H2"/>
    <mergeCell ref="A20:G20"/>
    <mergeCell ref="A8:G8"/>
    <mergeCell ref="A12:G12"/>
    <mergeCell ref="A28:G28"/>
    <mergeCell ref="A1:H1"/>
    <mergeCell ref="A50:G50"/>
    <mergeCell ref="A5:H5"/>
    <mergeCell ref="A33:H33"/>
    <mergeCell ref="A9:H9"/>
    <mergeCell ref="A13:H13"/>
    <mergeCell ref="A29:H29"/>
    <mergeCell ref="A21:H21"/>
    <mergeCell ref="A32:G32"/>
    <mergeCell ref="A53:G53"/>
    <mergeCell ref="A54:G54"/>
    <mergeCell ref="A51:G51"/>
    <mergeCell ref="A52:G52"/>
  </mergeCells>
  <printOptions horizontalCentered="1"/>
  <pageMargins left="0.29" right="0.2755905511811024" top="0.47" bottom="0.68" header="0.26" footer="0.27"/>
  <pageSetup horizontalDpi="600" verticalDpi="600" orientation="portrait" paperSize="9" r:id="rId1"/>
  <headerFooter alignWithMargins="0">
    <oddHeader>&amp;C&amp;8Inwestycja współfinansowana ze środków pomocowych z Funduszu Spójności</oddHeader>
    <oddFooter>&amp;C&amp;8GOSPODARKA WODNO-ŚCIEKOWA W BĘDZINIE ETAP II - PRZEDMIAR ROBÓT
Kontrakt nr CCI 2004/PL/16/C/PE/001-02&amp;R&amp;P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Będzin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ST_01</dc:title>
  <dc:subject/>
  <dc:creator>JRP UM Będzin</dc:creator>
  <cp:keywords/>
  <dc:description/>
  <cp:lastModifiedBy>SPwB</cp:lastModifiedBy>
  <cp:lastPrinted>2007-06-01T09:24:44Z</cp:lastPrinted>
  <dcterms:created xsi:type="dcterms:W3CDTF">2005-01-05T14:36:10Z</dcterms:created>
  <dcterms:modified xsi:type="dcterms:W3CDTF">2007-06-01T10:29:19Z</dcterms:modified>
  <cp:category/>
  <cp:version/>
  <cp:contentType/>
  <cp:contentStatus/>
</cp:coreProperties>
</file>